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на 01.01.2015 г." sheetId="1" r:id="rId1"/>
  </sheets>
  <definedNames>
    <definedName name="_xlnm.Print_Area" localSheetId="0">'на 01.01.2015 г.'!$A$1:$AU$38</definedName>
  </definedNames>
  <calcPr fullCalcOnLoad="1"/>
</workbook>
</file>

<file path=xl/sharedStrings.xml><?xml version="1.0" encoding="utf-8"?>
<sst xmlns="http://schemas.openxmlformats.org/spreadsheetml/2006/main" count="274" uniqueCount="97">
  <si>
    <t>Площадь, кв.м.</t>
  </si>
  <si>
    <t>в т.ч.</t>
  </si>
  <si>
    <t>Кол-во населения</t>
  </si>
  <si>
    <t>Виды благоустройства</t>
  </si>
  <si>
    <t>№ п/п</t>
  </si>
  <si>
    <t>Кол-во подьездов</t>
  </si>
  <si>
    <t>Кол-во квартир</t>
  </si>
  <si>
    <t>Кол-во лицевых счетов</t>
  </si>
  <si>
    <t>лифт      (шт.)</t>
  </si>
  <si>
    <t>мусоропровод  (шт.)</t>
  </si>
  <si>
    <t>ДУ/ППА  (шт.)</t>
  </si>
  <si>
    <t>Кол-во юридич. лиц</t>
  </si>
  <si>
    <t>Адрес</t>
  </si>
  <si>
    <t>Год постройки</t>
  </si>
  <si>
    <t>Серия дома</t>
  </si>
  <si>
    <t>Кол-во этажей</t>
  </si>
  <si>
    <t>Материал  стен дома</t>
  </si>
  <si>
    <t>Кол-во элеваторных узлов            шт.</t>
  </si>
  <si>
    <t>Кол-во силовых установок шт.</t>
  </si>
  <si>
    <t>Кол-во домовых знаков  шт.</t>
  </si>
  <si>
    <t>Материал кровли</t>
  </si>
  <si>
    <t>Название ЖО</t>
  </si>
  <si>
    <t>Регистрационный номер и дата регистрации</t>
  </si>
  <si>
    <t>Площадь фасада кв.м.</t>
  </si>
  <si>
    <t>Кол-во электрощитовых</t>
  </si>
  <si>
    <t xml:space="preserve">Горячее водоснабжение </t>
  </si>
  <si>
    <t xml:space="preserve">плиты                      </t>
  </si>
  <si>
    <t>МКД</t>
  </si>
  <si>
    <t>в том числе:</t>
  </si>
  <si>
    <t>ТСЖ</t>
  </si>
  <si>
    <t>Перекрытия (материал)</t>
  </si>
  <si>
    <t>Общая жилая площадь помещений дома (без летних)</t>
  </si>
  <si>
    <t>шт.</t>
  </si>
  <si>
    <t>погонные метры</t>
  </si>
  <si>
    <t>Вид проводки (открытая/скрытая)</t>
  </si>
  <si>
    <t>газовые плиты (шт)</t>
  </si>
  <si>
    <t>ОЗДС (шт)</t>
  </si>
  <si>
    <t>Площадь лестничных клеток  кв.м.</t>
  </si>
  <si>
    <t>Площадь чердака кв.м.</t>
  </si>
  <si>
    <t>Площадь  подвалов кв.м.</t>
  </si>
  <si>
    <t>Площадь кровли кв.м.</t>
  </si>
  <si>
    <t>Ставка ПНР</t>
  </si>
  <si>
    <t>% износа</t>
  </si>
  <si>
    <t>Общая площадь помещений дома, всего</t>
  </si>
  <si>
    <t>в том числе</t>
  </si>
  <si>
    <t>Получение БС (+/-)</t>
  </si>
  <si>
    <t>АУУ (+/-)</t>
  </si>
  <si>
    <t>Водопровод (+/-)</t>
  </si>
  <si>
    <t>Канализация (+/-)</t>
  </si>
  <si>
    <t>Центральное водоснабжение (+/-)</t>
  </si>
  <si>
    <t>ТСЖ "Микрорайон-исторический"</t>
  </si>
  <si>
    <t>+</t>
  </si>
  <si>
    <t>-</t>
  </si>
  <si>
    <t>1087746658350 от 20.05.08 г.</t>
  </si>
  <si>
    <t>Индивид.</t>
  </si>
  <si>
    <t>1-515</t>
  </si>
  <si>
    <t>1-511</t>
  </si>
  <si>
    <t>П-44</t>
  </si>
  <si>
    <t>П-49</t>
  </si>
  <si>
    <t>П-30</t>
  </si>
  <si>
    <t>кирпич</t>
  </si>
  <si>
    <t>панельный</t>
  </si>
  <si>
    <t xml:space="preserve"> сталь оцинк. </t>
  </si>
  <si>
    <t xml:space="preserve"> мягкая </t>
  </si>
  <si>
    <t xml:space="preserve"> Скрытая </t>
  </si>
  <si>
    <t xml:space="preserve">Дымоходы </t>
  </si>
  <si>
    <t>естесств.</t>
  </si>
  <si>
    <t>ИТОГО: МКД</t>
  </si>
  <si>
    <t>Число вент. каналов</t>
  </si>
  <si>
    <t>Газ. колонки (шт.)</t>
  </si>
  <si>
    <t>Общие сведения по МКД, находящимся в управлении ОАО "РЭУ №56 района Восточный" по состоянию на 01.01.2015 г.</t>
  </si>
  <si>
    <t>Итого:</t>
  </si>
  <si>
    <t xml:space="preserve">Итого: </t>
  </si>
  <si>
    <t>ул. Главная, д. 12</t>
  </si>
  <si>
    <t>ул. Главная, д. 18</t>
  </si>
  <si>
    <t>ул. Главная, д. 19А</t>
  </si>
  <si>
    <t>ул. Главная, д. 23</t>
  </si>
  <si>
    <t>ул. Главная, д. 24</t>
  </si>
  <si>
    <t>ул. Главная, д. 25</t>
  </si>
  <si>
    <t>ул. Главная, д. 27</t>
  </si>
  <si>
    <t xml:space="preserve"> ул. 9 Мая, д. 26</t>
  </si>
  <si>
    <t>ул. Главная, д. 1</t>
  </si>
  <si>
    <t>ул. Главная, д. 2</t>
  </si>
  <si>
    <t>ул. Главная, д. 3</t>
  </si>
  <si>
    <t>ул. Главная, д. 4</t>
  </si>
  <si>
    <t>ул. Главная, д. 5</t>
  </si>
  <si>
    <t>ул. Главная, д. 6</t>
  </si>
  <si>
    <t xml:space="preserve"> ул. 9 Мая, д. 1</t>
  </si>
  <si>
    <t xml:space="preserve"> ул. 9 Мая, д. 4</t>
  </si>
  <si>
    <t>ул.  9 Мая, д. 5</t>
  </si>
  <si>
    <t>ул.  9 Мая, д. 6</t>
  </si>
  <si>
    <t>ул. Западная, д. 5</t>
  </si>
  <si>
    <t>Общая площадь нежилых помещений</t>
  </si>
  <si>
    <t>смешанные</t>
  </si>
  <si>
    <t>ж/б</t>
  </si>
  <si>
    <t>Система вентиляции (естесственная/ принудительная)</t>
  </si>
  <si>
    <t>электро- плиты (шт)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</si>
</sst>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#,##0_ ;\-#,##0\ "/>
    <numFmt numFmtId="168" formatCode="#,##0.00_ ;\-#,##0.00\ "/>
    <numFmt numFmtId="169" formatCode="_-* #,##0.0_р_._-;\-* #,##0.0_р_._-;_-* &quot;-&quot;??_р_._-;_-@_-"/>
    <numFmt numFmtId="170" formatCode="_-* #,##0_р_._-;\-* #,##0_р_._-;_-* &quot;-&quot;??_р_._-;_-@_-"/>
    <numFmt numFmtId="171" formatCode="#,##0.0_ ;\-#,##0.0\ 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1" fontId="27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/>
    </xf>
    <xf numFmtId="41" fontId="27" fillId="0" borderId="14" xfId="0" applyNumberFormat="1" applyFont="1" applyBorder="1" applyAlignment="1">
      <alignment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center" vertical="center" wrapText="1"/>
    </xf>
    <xf numFmtId="43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43" fontId="4" fillId="0" borderId="18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23" xfId="0" applyNumberFormat="1" applyFont="1" applyBorder="1" applyAlignment="1">
      <alignment horizontal="center"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43" fontId="4" fillId="0" borderId="18" xfId="0" applyNumberFormat="1" applyFont="1" applyFill="1" applyBorder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0" fontId="28" fillId="0" borderId="19" xfId="0" applyFont="1" applyBorder="1" applyAlignment="1">
      <alignment/>
    </xf>
    <xf numFmtId="43" fontId="4" fillId="0" borderId="19" xfId="0" applyNumberFormat="1" applyFont="1" applyFill="1" applyBorder="1" applyAlignment="1">
      <alignment wrapText="1"/>
    </xf>
    <xf numFmtId="43" fontId="4" fillId="0" borderId="19" xfId="0" applyNumberFormat="1" applyFont="1" applyFill="1" applyBorder="1" applyAlignment="1">
      <alignment vertical="center" wrapText="1"/>
    </xf>
    <xf numFmtId="41" fontId="28" fillId="0" borderId="19" xfId="0" applyNumberFormat="1" applyFont="1" applyBorder="1" applyAlignment="1">
      <alignment/>
    </xf>
    <xf numFmtId="0" fontId="28" fillId="0" borderId="19" xfId="0" applyFont="1" applyFill="1" applyBorder="1" applyAlignment="1">
      <alignment/>
    </xf>
    <xf numFmtId="2" fontId="4" fillId="0" borderId="19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8" fontId="3" fillId="0" borderId="14" xfId="0" applyNumberFormat="1" applyFont="1" applyFill="1" applyBorder="1" applyAlignment="1">
      <alignment horizontal="right" vertical="center" wrapText="1"/>
    </xf>
    <xf numFmtId="168" fontId="4" fillId="0" borderId="18" xfId="0" applyNumberFormat="1" applyFont="1" applyFill="1" applyBorder="1" applyAlignment="1">
      <alignment horizontal="center"/>
    </xf>
    <xf numFmtId="167" fontId="27" fillId="0" borderId="1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 wrapText="1"/>
    </xf>
    <xf numFmtId="41" fontId="4" fillId="0" borderId="19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7" fillId="0" borderId="14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/>
    </xf>
    <xf numFmtId="4" fontId="28" fillId="0" borderId="19" xfId="0" applyNumberFormat="1" applyFont="1" applyFill="1" applyBorder="1" applyAlignment="1">
      <alignment horizontal="center" wrapText="1"/>
    </xf>
    <xf numFmtId="167" fontId="27" fillId="0" borderId="14" xfId="0" applyNumberFormat="1" applyFont="1" applyFill="1" applyBorder="1" applyAlignment="1">
      <alignment horizontal="center"/>
    </xf>
    <xf numFmtId="167" fontId="28" fillId="0" borderId="19" xfId="0" applyNumberFormat="1" applyFont="1" applyFill="1" applyBorder="1" applyAlignment="1">
      <alignment horizontal="center"/>
    </xf>
    <xf numFmtId="41" fontId="28" fillId="0" borderId="19" xfId="0" applyNumberFormat="1" applyFont="1" applyFill="1" applyBorder="1" applyAlignment="1">
      <alignment horizontal="center" wrapText="1"/>
    </xf>
    <xf numFmtId="2" fontId="3" fillId="0" borderId="17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right" vertical="center" wrapText="1"/>
    </xf>
    <xf numFmtId="168" fontId="3" fillId="0" borderId="14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7" fontId="27" fillId="0" borderId="14" xfId="0" applyNumberFormat="1" applyFont="1" applyFill="1" applyBorder="1" applyAlignment="1">
      <alignment horizontal="center" vertical="center"/>
    </xf>
    <xf numFmtId="167" fontId="28" fillId="0" borderId="19" xfId="0" applyNumberFormat="1" applyFont="1" applyFill="1" applyBorder="1" applyAlignment="1">
      <alignment horizontal="center" vertical="center"/>
    </xf>
    <xf numFmtId="41" fontId="3" fillId="0" borderId="17" xfId="0" applyNumberFormat="1" applyFont="1" applyBorder="1" applyAlignment="1">
      <alignment vertical="center" wrapText="1"/>
    </xf>
    <xf numFmtId="41" fontId="3" fillId="0" borderId="14" xfId="0" applyNumberFormat="1" applyFont="1" applyBorder="1" applyAlignment="1">
      <alignment vertical="center" wrapText="1"/>
    </xf>
    <xf numFmtId="41" fontId="28" fillId="0" borderId="19" xfId="0" applyNumberFormat="1" applyFont="1" applyBorder="1" applyAlignment="1">
      <alignment wrapText="1"/>
    </xf>
    <xf numFmtId="167" fontId="28" fillId="0" borderId="19" xfId="0" applyNumberFormat="1" applyFont="1" applyBorder="1" applyAlignment="1">
      <alignment horizontal="center"/>
    </xf>
    <xf numFmtId="1" fontId="3" fillId="22" borderId="25" xfId="0" applyNumberFormat="1" applyFont="1" applyFill="1" applyBorder="1" applyAlignment="1">
      <alignment horizontal="center" vertical="center" wrapText="1"/>
    </xf>
    <xf numFmtId="0" fontId="4" fillId="22" borderId="26" xfId="0" applyFont="1" applyFill="1" applyBorder="1" applyAlignment="1">
      <alignment horizontal="center" vertical="center" wrapText="1"/>
    </xf>
    <xf numFmtId="167" fontId="4" fillId="22" borderId="26" xfId="0" applyNumberFormat="1" applyFont="1" applyFill="1" applyBorder="1" applyAlignment="1">
      <alignment horizontal="center" vertical="center" wrapText="1"/>
    </xf>
    <xf numFmtId="41" fontId="3" fillId="22" borderId="26" xfId="0" applyNumberFormat="1" applyFont="1" applyFill="1" applyBorder="1" applyAlignment="1">
      <alignment horizontal="center" vertical="center" wrapText="1"/>
    </xf>
    <xf numFmtId="168" fontId="4" fillId="22" borderId="26" xfId="0" applyNumberFormat="1" applyFont="1" applyFill="1" applyBorder="1" applyAlignment="1">
      <alignment horizontal="center" vertical="center" wrapText="1"/>
    </xf>
    <xf numFmtId="41" fontId="4" fillId="22" borderId="26" xfId="0" applyNumberFormat="1" applyFont="1" applyFill="1" applyBorder="1" applyAlignment="1">
      <alignment horizontal="center" vertical="center" wrapText="1"/>
    </xf>
    <xf numFmtId="4" fontId="4" fillId="22" borderId="26" xfId="0" applyNumberFormat="1" applyFont="1" applyFill="1" applyBorder="1" applyAlignment="1">
      <alignment horizontal="center" vertical="center" wrapText="1"/>
    </xf>
    <xf numFmtId="43" fontId="4" fillId="22" borderId="26" xfId="0" applyNumberFormat="1" applyFont="1" applyFill="1" applyBorder="1" applyAlignment="1">
      <alignment horizontal="center" vertical="center" wrapText="1"/>
    </xf>
    <xf numFmtId="167" fontId="4" fillId="22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7" fontId="27" fillId="0" borderId="22" xfId="0" applyNumberFormat="1" applyFont="1" applyBorder="1" applyAlignment="1">
      <alignment horizontal="center"/>
    </xf>
    <xf numFmtId="41" fontId="27" fillId="0" borderId="22" xfId="0" applyNumberFormat="1" applyFont="1" applyBorder="1" applyAlignment="1">
      <alignment horizontal="center"/>
    </xf>
    <xf numFmtId="167" fontId="4" fillId="0" borderId="29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4" fontId="30" fillId="0" borderId="0" xfId="0" applyNumberFormat="1" applyFont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1" fontId="3" fillId="0" borderId="31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3" fillId="0" borderId="31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2" fontId="3" fillId="0" borderId="36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33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/>
    </xf>
    <xf numFmtId="1" fontId="4" fillId="0" borderId="49" xfId="0" applyNumberFormat="1" applyFont="1" applyBorder="1" applyAlignment="1">
      <alignment vertical="center" wrapText="1"/>
    </xf>
    <xf numFmtId="1" fontId="4" fillId="0" borderId="50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0" sqref="E40"/>
    </sheetView>
  </sheetViews>
  <sheetFormatPr defaultColWidth="9.00390625" defaultRowHeight="12.75"/>
  <cols>
    <col min="1" max="1" width="4.75390625" style="16" customWidth="1"/>
    <col min="2" max="2" width="16.75390625" style="1" customWidth="1"/>
    <col min="3" max="3" width="14.75390625" style="0" customWidth="1"/>
    <col min="4" max="4" width="10.00390625" style="7" customWidth="1"/>
    <col min="5" max="5" width="7.75390625" style="7" customWidth="1"/>
    <col min="6" max="6" width="15.75390625" style="0" customWidth="1"/>
    <col min="7" max="7" width="9.75390625" style="0" customWidth="1"/>
    <col min="8" max="8" width="8.75390625" style="0" customWidth="1"/>
    <col min="9" max="9" width="9.75390625" style="0" customWidth="1"/>
    <col min="10" max="10" width="14.375" style="0" customWidth="1"/>
    <col min="11" max="12" width="12.75390625" style="0" customWidth="1"/>
    <col min="13" max="16" width="8.75390625" style="0" customWidth="1"/>
    <col min="17" max="18" width="9.75390625" style="0" customWidth="1"/>
    <col min="19" max="19" width="11.00390625" style="0" customWidth="1"/>
    <col min="20" max="20" width="10.75390625" style="0" customWidth="1"/>
    <col min="21" max="21" width="11.75390625" style="0" customWidth="1"/>
    <col min="22" max="25" width="11.75390625" style="86" customWidth="1"/>
    <col min="26" max="26" width="11.375" style="0" customWidth="1"/>
    <col min="27" max="27" width="11.75390625" style="0" customWidth="1"/>
    <col min="28" max="28" width="8.75390625" style="0" customWidth="1"/>
    <col min="29" max="29" width="14.75390625" style="0" customWidth="1"/>
    <col min="30" max="30" width="6.75390625" style="0" customWidth="1"/>
    <col min="31" max="31" width="9.75390625" style="0" customWidth="1"/>
    <col min="32" max="32" width="6.75390625" style="0" customWidth="1"/>
    <col min="33" max="33" width="9.75390625" style="0" customWidth="1"/>
    <col min="34" max="34" width="9.25390625" style="0" customWidth="1"/>
    <col min="35" max="35" width="9.875" style="0" customWidth="1"/>
    <col min="36" max="36" width="10.375" style="0" customWidth="1"/>
    <col min="37" max="37" width="9.875" style="0" customWidth="1"/>
    <col min="38" max="38" width="6.75390625" style="0" customWidth="1"/>
    <col min="39" max="39" width="13.75390625" style="0" customWidth="1"/>
    <col min="40" max="41" width="8.75390625" style="0" customWidth="1"/>
    <col min="42" max="43" width="9.75390625" style="0" customWidth="1"/>
    <col min="44" max="45" width="11.75390625" style="0" customWidth="1"/>
    <col min="46" max="46" width="13.75390625" style="0" customWidth="1"/>
    <col min="47" max="47" width="9.00390625" style="0" customWidth="1"/>
  </cols>
  <sheetData>
    <row r="1" spans="1:25" s="62" customFormat="1" ht="19.5" customHeight="1">
      <c r="A1" s="174" t="s">
        <v>70</v>
      </c>
      <c r="B1" s="171"/>
      <c r="D1" s="172"/>
      <c r="E1" s="172"/>
      <c r="V1" s="173"/>
      <c r="W1" s="173"/>
      <c r="X1" s="173"/>
      <c r="Y1" s="173"/>
    </row>
    <row r="2" ht="13.5" thickBot="1"/>
    <row r="3" spans="1:47" s="62" customFormat="1" ht="18.75" customHeight="1" thickBot="1">
      <c r="A3" s="178" t="s">
        <v>4</v>
      </c>
      <c r="B3" s="175" t="s">
        <v>12</v>
      </c>
      <c r="C3" s="175" t="s">
        <v>21</v>
      </c>
      <c r="D3" s="175" t="s">
        <v>45</v>
      </c>
      <c r="E3" s="175" t="s">
        <v>41</v>
      </c>
      <c r="F3" s="175" t="s">
        <v>22</v>
      </c>
      <c r="G3" s="175" t="s">
        <v>13</v>
      </c>
      <c r="H3" s="179" t="s">
        <v>42</v>
      </c>
      <c r="I3" s="175" t="s">
        <v>14</v>
      </c>
      <c r="J3" s="191" t="s">
        <v>0</v>
      </c>
      <c r="K3" s="192"/>
      <c r="L3" s="187"/>
      <c r="M3" s="193" t="s">
        <v>5</v>
      </c>
      <c r="N3" s="193" t="s">
        <v>15</v>
      </c>
      <c r="O3" s="193" t="s">
        <v>6</v>
      </c>
      <c r="P3" s="197" t="s">
        <v>7</v>
      </c>
      <c r="Q3" s="182" t="s">
        <v>2</v>
      </c>
      <c r="R3" s="188" t="s">
        <v>11</v>
      </c>
      <c r="S3" s="175" t="s">
        <v>16</v>
      </c>
      <c r="T3" s="175" t="s">
        <v>23</v>
      </c>
      <c r="U3" s="175" t="s">
        <v>30</v>
      </c>
      <c r="V3" s="185" t="s">
        <v>37</v>
      </c>
      <c r="W3" s="185" t="s">
        <v>38</v>
      </c>
      <c r="X3" s="185" t="s">
        <v>39</v>
      </c>
      <c r="Y3" s="185" t="s">
        <v>40</v>
      </c>
      <c r="Z3" s="198" t="s">
        <v>20</v>
      </c>
      <c r="AA3" s="193" t="s">
        <v>17</v>
      </c>
      <c r="AB3" s="193" t="s">
        <v>46</v>
      </c>
      <c r="AC3" s="198" t="s">
        <v>95</v>
      </c>
      <c r="AD3" s="209" t="s">
        <v>68</v>
      </c>
      <c r="AE3" s="200"/>
      <c r="AF3" s="199" t="s">
        <v>65</v>
      </c>
      <c r="AG3" s="200"/>
      <c r="AH3" s="198" t="s">
        <v>18</v>
      </c>
      <c r="AI3" s="198" t="s">
        <v>24</v>
      </c>
      <c r="AJ3" s="193" t="s">
        <v>19</v>
      </c>
      <c r="AK3" s="193" t="s">
        <v>34</v>
      </c>
      <c r="AL3" s="206" t="s">
        <v>3</v>
      </c>
      <c r="AM3" s="207"/>
      <c r="AN3" s="207"/>
      <c r="AO3" s="207"/>
      <c r="AP3" s="207"/>
      <c r="AQ3" s="207"/>
      <c r="AR3" s="207"/>
      <c r="AS3" s="207"/>
      <c r="AT3" s="207"/>
      <c r="AU3" s="208"/>
    </row>
    <row r="4" spans="1:47" s="62" customFormat="1" ht="25.5" customHeight="1" thickBot="1">
      <c r="A4" s="176"/>
      <c r="B4" s="176"/>
      <c r="C4" s="176"/>
      <c r="D4" s="176"/>
      <c r="E4" s="176"/>
      <c r="F4" s="176"/>
      <c r="G4" s="176"/>
      <c r="H4" s="180"/>
      <c r="I4" s="176"/>
      <c r="J4" s="196" t="s">
        <v>43</v>
      </c>
      <c r="K4" s="186" t="s">
        <v>44</v>
      </c>
      <c r="L4" s="187"/>
      <c r="M4" s="194"/>
      <c r="N4" s="194"/>
      <c r="O4" s="194"/>
      <c r="P4" s="180"/>
      <c r="Q4" s="183"/>
      <c r="R4" s="189"/>
      <c r="S4" s="176"/>
      <c r="T4" s="176"/>
      <c r="U4" s="176"/>
      <c r="V4" s="180"/>
      <c r="W4" s="180"/>
      <c r="X4" s="180"/>
      <c r="Y4" s="180"/>
      <c r="Z4" s="176"/>
      <c r="AA4" s="176"/>
      <c r="AB4" s="176"/>
      <c r="AC4" s="176"/>
      <c r="AD4" s="201"/>
      <c r="AE4" s="202"/>
      <c r="AF4" s="201"/>
      <c r="AG4" s="202"/>
      <c r="AH4" s="176"/>
      <c r="AI4" s="176"/>
      <c r="AJ4" s="176"/>
      <c r="AK4" s="176"/>
      <c r="AL4" s="193" t="s">
        <v>8</v>
      </c>
      <c r="AM4" s="193" t="s">
        <v>9</v>
      </c>
      <c r="AN4" s="193" t="s">
        <v>10</v>
      </c>
      <c r="AO4" s="193" t="s">
        <v>36</v>
      </c>
      <c r="AP4" s="210" t="s">
        <v>26</v>
      </c>
      <c r="AQ4" s="208"/>
      <c r="AR4" s="205" t="s">
        <v>47</v>
      </c>
      <c r="AS4" s="205" t="s">
        <v>48</v>
      </c>
      <c r="AT4" s="217" t="s">
        <v>25</v>
      </c>
      <c r="AU4" s="208"/>
    </row>
    <row r="5" spans="1:47" s="62" customFormat="1" ht="15.75" customHeight="1" thickBot="1">
      <c r="A5" s="176"/>
      <c r="B5" s="176"/>
      <c r="C5" s="176"/>
      <c r="D5" s="176"/>
      <c r="E5" s="176"/>
      <c r="F5" s="176"/>
      <c r="G5" s="176"/>
      <c r="H5" s="180"/>
      <c r="I5" s="176"/>
      <c r="J5" s="180"/>
      <c r="K5" s="227" t="s">
        <v>31</v>
      </c>
      <c r="L5" s="228" t="s">
        <v>92</v>
      </c>
      <c r="M5" s="194"/>
      <c r="N5" s="194"/>
      <c r="O5" s="194"/>
      <c r="P5" s="180"/>
      <c r="Q5" s="183"/>
      <c r="R5" s="189"/>
      <c r="S5" s="176"/>
      <c r="T5" s="176"/>
      <c r="U5" s="176"/>
      <c r="V5" s="180"/>
      <c r="W5" s="180"/>
      <c r="X5" s="180"/>
      <c r="Y5" s="180"/>
      <c r="Z5" s="176"/>
      <c r="AA5" s="176"/>
      <c r="AB5" s="176"/>
      <c r="AC5" s="176"/>
      <c r="AD5" s="201"/>
      <c r="AE5" s="202"/>
      <c r="AF5" s="201"/>
      <c r="AG5" s="202"/>
      <c r="AH5" s="176"/>
      <c r="AI5" s="176"/>
      <c r="AJ5" s="176"/>
      <c r="AK5" s="176"/>
      <c r="AL5" s="176"/>
      <c r="AM5" s="176"/>
      <c r="AN5" s="176"/>
      <c r="AO5" s="176"/>
      <c r="AP5" s="193" t="s">
        <v>96</v>
      </c>
      <c r="AQ5" s="193" t="s">
        <v>35</v>
      </c>
      <c r="AR5" s="176"/>
      <c r="AS5" s="176"/>
      <c r="AT5" s="210" t="s">
        <v>1</v>
      </c>
      <c r="AU5" s="208"/>
    </row>
    <row r="6" spans="1:47" s="62" customFormat="1" ht="6.75" customHeight="1">
      <c r="A6" s="176"/>
      <c r="B6" s="176"/>
      <c r="C6" s="176"/>
      <c r="D6" s="176"/>
      <c r="E6" s="176"/>
      <c r="F6" s="176"/>
      <c r="G6" s="176"/>
      <c r="H6" s="180"/>
      <c r="I6" s="176"/>
      <c r="J6" s="180"/>
      <c r="K6" s="180"/>
      <c r="L6" s="180"/>
      <c r="M6" s="194"/>
      <c r="N6" s="194"/>
      <c r="O6" s="194"/>
      <c r="P6" s="180"/>
      <c r="Q6" s="183"/>
      <c r="R6" s="189"/>
      <c r="S6" s="176"/>
      <c r="T6" s="176"/>
      <c r="U6" s="176"/>
      <c r="V6" s="180"/>
      <c r="W6" s="180"/>
      <c r="X6" s="180"/>
      <c r="Y6" s="180"/>
      <c r="Z6" s="176"/>
      <c r="AA6" s="176"/>
      <c r="AB6" s="176"/>
      <c r="AC6" s="176"/>
      <c r="AD6" s="201"/>
      <c r="AE6" s="202"/>
      <c r="AF6" s="201"/>
      <c r="AG6" s="202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211" t="s">
        <v>49</v>
      </c>
      <c r="AU6" s="214" t="s">
        <v>69</v>
      </c>
    </row>
    <row r="7" spans="1:47" s="62" customFormat="1" ht="6.75" customHeight="1">
      <c r="A7" s="176"/>
      <c r="B7" s="176"/>
      <c r="C7" s="176"/>
      <c r="D7" s="176"/>
      <c r="E7" s="176"/>
      <c r="F7" s="176"/>
      <c r="G7" s="176"/>
      <c r="H7" s="180"/>
      <c r="I7" s="176"/>
      <c r="J7" s="180"/>
      <c r="K7" s="180"/>
      <c r="L7" s="180"/>
      <c r="M7" s="194"/>
      <c r="N7" s="194"/>
      <c r="O7" s="194"/>
      <c r="P7" s="180"/>
      <c r="Q7" s="183"/>
      <c r="R7" s="189"/>
      <c r="S7" s="176"/>
      <c r="T7" s="176"/>
      <c r="U7" s="176"/>
      <c r="V7" s="180"/>
      <c r="W7" s="180"/>
      <c r="X7" s="180"/>
      <c r="Y7" s="180"/>
      <c r="Z7" s="176"/>
      <c r="AA7" s="176"/>
      <c r="AB7" s="176"/>
      <c r="AC7" s="176"/>
      <c r="AD7" s="201"/>
      <c r="AE7" s="202"/>
      <c r="AF7" s="201"/>
      <c r="AG7" s="202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212"/>
      <c r="AU7" s="215"/>
    </row>
    <row r="8" spans="1:47" s="62" customFormat="1" ht="6.75" customHeight="1" thickBot="1">
      <c r="A8" s="176"/>
      <c r="B8" s="176"/>
      <c r="C8" s="176"/>
      <c r="D8" s="176"/>
      <c r="E8" s="176"/>
      <c r="F8" s="176"/>
      <c r="G8" s="176"/>
      <c r="H8" s="180"/>
      <c r="I8" s="176"/>
      <c r="J8" s="180"/>
      <c r="K8" s="180"/>
      <c r="L8" s="180"/>
      <c r="M8" s="194"/>
      <c r="N8" s="194"/>
      <c r="O8" s="194"/>
      <c r="P8" s="180"/>
      <c r="Q8" s="183"/>
      <c r="R8" s="189"/>
      <c r="S8" s="176"/>
      <c r="T8" s="176"/>
      <c r="U8" s="176"/>
      <c r="V8" s="180"/>
      <c r="W8" s="180"/>
      <c r="X8" s="180"/>
      <c r="Y8" s="180"/>
      <c r="Z8" s="176"/>
      <c r="AA8" s="176"/>
      <c r="AB8" s="176"/>
      <c r="AC8" s="176"/>
      <c r="AD8" s="203"/>
      <c r="AE8" s="204"/>
      <c r="AF8" s="203"/>
      <c r="AG8" s="204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212"/>
      <c r="AU8" s="215"/>
    </row>
    <row r="9" spans="1:47" s="62" customFormat="1" ht="36.75" customHeight="1" thickBot="1">
      <c r="A9" s="177"/>
      <c r="B9" s="177"/>
      <c r="C9" s="177"/>
      <c r="D9" s="177"/>
      <c r="E9" s="177"/>
      <c r="F9" s="177"/>
      <c r="G9" s="177"/>
      <c r="H9" s="181"/>
      <c r="I9" s="177"/>
      <c r="J9" s="181"/>
      <c r="K9" s="181"/>
      <c r="L9" s="181"/>
      <c r="M9" s="195"/>
      <c r="N9" s="195"/>
      <c r="O9" s="195"/>
      <c r="P9" s="181"/>
      <c r="Q9" s="184"/>
      <c r="R9" s="190"/>
      <c r="S9" s="177"/>
      <c r="T9" s="177"/>
      <c r="U9" s="177"/>
      <c r="V9" s="181"/>
      <c r="W9" s="181"/>
      <c r="X9" s="181"/>
      <c r="Y9" s="181"/>
      <c r="Z9" s="177"/>
      <c r="AA9" s="177"/>
      <c r="AB9" s="177"/>
      <c r="AC9" s="177"/>
      <c r="AD9" s="63" t="s">
        <v>32</v>
      </c>
      <c r="AE9" s="64" t="s">
        <v>33</v>
      </c>
      <c r="AF9" s="63" t="s">
        <v>32</v>
      </c>
      <c r="AG9" s="64" t="s">
        <v>33</v>
      </c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213"/>
      <c r="AU9" s="216"/>
    </row>
    <row r="10" spans="1:47" s="2" customFormat="1" ht="15.75">
      <c r="A10" s="159">
        <v>1</v>
      </c>
      <c r="B10" s="8" t="s">
        <v>27</v>
      </c>
      <c r="C10" s="160">
        <v>3</v>
      </c>
      <c r="D10" s="160">
        <v>4</v>
      </c>
      <c r="E10" s="160">
        <v>5</v>
      </c>
      <c r="F10" s="160">
        <v>6</v>
      </c>
      <c r="G10" s="160">
        <v>7</v>
      </c>
      <c r="H10" s="161">
        <v>8</v>
      </c>
      <c r="I10" s="160">
        <v>9</v>
      </c>
      <c r="J10" s="162">
        <v>10</v>
      </c>
      <c r="K10" s="162">
        <v>11</v>
      </c>
      <c r="L10" s="162">
        <v>12</v>
      </c>
      <c r="M10" s="163">
        <v>13</v>
      </c>
      <c r="N10" s="163">
        <v>14</v>
      </c>
      <c r="O10" s="163">
        <v>15</v>
      </c>
      <c r="P10" s="163">
        <v>16</v>
      </c>
      <c r="Q10" s="164">
        <v>17</v>
      </c>
      <c r="R10" s="163">
        <v>18</v>
      </c>
      <c r="S10" s="160">
        <v>19</v>
      </c>
      <c r="T10" s="160">
        <v>20</v>
      </c>
      <c r="U10" s="160">
        <v>21</v>
      </c>
      <c r="V10" s="162">
        <v>22</v>
      </c>
      <c r="W10" s="162">
        <v>23</v>
      </c>
      <c r="X10" s="162">
        <v>24</v>
      </c>
      <c r="Y10" s="162">
        <v>25</v>
      </c>
      <c r="Z10" s="164">
        <v>26</v>
      </c>
      <c r="AA10" s="163">
        <v>27</v>
      </c>
      <c r="AB10" s="163">
        <v>28</v>
      </c>
      <c r="AC10" s="164">
        <v>29</v>
      </c>
      <c r="AD10" s="164">
        <v>30</v>
      </c>
      <c r="AE10" s="164">
        <v>31</v>
      </c>
      <c r="AF10" s="163">
        <v>32</v>
      </c>
      <c r="AG10" s="163">
        <v>33</v>
      </c>
      <c r="AH10" s="164">
        <v>34</v>
      </c>
      <c r="AI10" s="164">
        <v>35</v>
      </c>
      <c r="AJ10" s="163">
        <v>36</v>
      </c>
      <c r="AK10" s="163">
        <v>37</v>
      </c>
      <c r="AL10" s="163">
        <v>38</v>
      </c>
      <c r="AM10" s="163">
        <v>39</v>
      </c>
      <c r="AN10" s="163">
        <v>40</v>
      </c>
      <c r="AO10" s="163">
        <v>41</v>
      </c>
      <c r="AP10" s="160">
        <v>42</v>
      </c>
      <c r="AQ10" s="160">
        <v>43</v>
      </c>
      <c r="AR10" s="164">
        <v>44</v>
      </c>
      <c r="AS10" s="164">
        <v>45</v>
      </c>
      <c r="AT10" s="160">
        <v>46</v>
      </c>
      <c r="AU10" s="165">
        <v>47</v>
      </c>
    </row>
    <row r="11" spans="1:47" s="72" customFormat="1" ht="11.25">
      <c r="A11" s="73"/>
      <c r="B11" s="65" t="s">
        <v>28</v>
      </c>
      <c r="C11" s="66"/>
      <c r="D11" s="66"/>
      <c r="E11" s="66"/>
      <c r="F11" s="66"/>
      <c r="G11" s="66"/>
      <c r="H11" s="80"/>
      <c r="I11" s="66"/>
      <c r="J11" s="83"/>
      <c r="K11" s="84"/>
      <c r="L11" s="84"/>
      <c r="M11" s="68"/>
      <c r="N11" s="68"/>
      <c r="O11" s="68"/>
      <c r="P11" s="68"/>
      <c r="Q11" s="69"/>
      <c r="R11" s="75"/>
      <c r="S11" s="66"/>
      <c r="T11" s="66"/>
      <c r="U11" s="66"/>
      <c r="V11" s="87"/>
      <c r="W11" s="87"/>
      <c r="X11" s="87"/>
      <c r="Y11" s="87"/>
      <c r="Z11" s="70"/>
      <c r="AA11" s="68"/>
      <c r="AB11" s="76"/>
      <c r="AC11" s="70"/>
      <c r="AD11" s="70"/>
      <c r="AE11" s="70"/>
      <c r="AF11" s="68"/>
      <c r="AG11" s="74"/>
      <c r="AH11" s="70"/>
      <c r="AI11" s="70"/>
      <c r="AJ11" s="68"/>
      <c r="AK11" s="68"/>
      <c r="AL11" s="68"/>
      <c r="AM11" s="68"/>
      <c r="AN11" s="68"/>
      <c r="AO11" s="76"/>
      <c r="AP11" s="66"/>
      <c r="AQ11" s="66"/>
      <c r="AR11" s="67"/>
      <c r="AS11" s="67"/>
      <c r="AT11" s="66"/>
      <c r="AU11" s="71"/>
    </row>
    <row r="12" spans="1:47" s="62" customFormat="1" ht="12.75" customHeight="1">
      <c r="A12" s="94">
        <v>1</v>
      </c>
      <c r="B12" s="20" t="s">
        <v>73</v>
      </c>
      <c r="C12" s="41"/>
      <c r="D12" s="41" t="s">
        <v>51</v>
      </c>
      <c r="E12" s="41">
        <v>19.51</v>
      </c>
      <c r="F12" s="91"/>
      <c r="G12" s="23">
        <v>1956</v>
      </c>
      <c r="H12" s="78">
        <f>(2015-G12)*0.7</f>
        <v>41.3</v>
      </c>
      <c r="I12" s="19" t="s">
        <v>54</v>
      </c>
      <c r="J12" s="95">
        <f>K12+L12</f>
        <v>2532.9</v>
      </c>
      <c r="K12" s="92">
        <v>1918.3</v>
      </c>
      <c r="L12" s="116">
        <f>154.8+459.8</f>
        <v>614.6</v>
      </c>
      <c r="M12" s="22">
        <v>2</v>
      </c>
      <c r="N12" s="22">
        <v>3</v>
      </c>
      <c r="O12" s="118">
        <v>27</v>
      </c>
      <c r="P12" s="45">
        <v>28</v>
      </c>
      <c r="Q12" s="49">
        <v>85</v>
      </c>
      <c r="R12" s="121">
        <v>1</v>
      </c>
      <c r="S12" s="61" t="s">
        <v>60</v>
      </c>
      <c r="T12" s="124">
        <v>2020</v>
      </c>
      <c r="U12" s="41" t="s">
        <v>93</v>
      </c>
      <c r="V12" s="127">
        <v>277.5</v>
      </c>
      <c r="W12" s="129">
        <v>765</v>
      </c>
      <c r="X12" s="129">
        <v>855</v>
      </c>
      <c r="Y12" s="129">
        <v>1069</v>
      </c>
      <c r="Z12" s="29" t="s">
        <v>62</v>
      </c>
      <c r="AA12" s="131">
        <v>1</v>
      </c>
      <c r="AB12" s="34">
        <v>0</v>
      </c>
      <c r="AC12" s="43" t="s">
        <v>66</v>
      </c>
      <c r="AD12" s="39">
        <v>27</v>
      </c>
      <c r="AE12" s="124">
        <f>AD12*5</f>
        <v>135</v>
      </c>
      <c r="AF12" s="121">
        <v>27</v>
      </c>
      <c r="AG12" s="143">
        <v>135</v>
      </c>
      <c r="AH12" s="144">
        <v>1</v>
      </c>
      <c r="AI12" s="122">
        <v>1</v>
      </c>
      <c r="AJ12" s="131">
        <v>2</v>
      </c>
      <c r="AK12" s="19" t="s">
        <v>64</v>
      </c>
      <c r="AL12" s="30">
        <v>0</v>
      </c>
      <c r="AM12" s="30">
        <v>0</v>
      </c>
      <c r="AN12" s="30">
        <v>0</v>
      </c>
      <c r="AO12" s="34">
        <v>0</v>
      </c>
      <c r="AP12" s="34">
        <v>0</v>
      </c>
      <c r="AQ12" s="118">
        <v>27</v>
      </c>
      <c r="AR12" s="96" t="s">
        <v>51</v>
      </c>
      <c r="AS12" s="96" t="s">
        <v>51</v>
      </c>
      <c r="AT12" s="41" t="s">
        <v>52</v>
      </c>
      <c r="AU12" s="166">
        <v>27</v>
      </c>
    </row>
    <row r="13" spans="1:47" s="62" customFormat="1" ht="12.75" customHeight="1">
      <c r="A13" s="94">
        <v>2</v>
      </c>
      <c r="B13" s="19" t="s">
        <v>74</v>
      </c>
      <c r="C13" s="41"/>
      <c r="D13" s="41" t="s">
        <v>51</v>
      </c>
      <c r="E13" s="41">
        <v>19.51</v>
      </c>
      <c r="F13" s="91"/>
      <c r="G13" s="22">
        <v>1960</v>
      </c>
      <c r="H13" s="78">
        <f>(2015-G13)*0.7</f>
        <v>38.5</v>
      </c>
      <c r="I13" s="19" t="s">
        <v>56</v>
      </c>
      <c r="J13" s="95">
        <f aca="true" t="shared" si="0" ref="J13:J19">K13+L13</f>
        <v>2515.7</v>
      </c>
      <c r="K13" s="92">
        <v>2025.6</v>
      </c>
      <c r="L13" s="116">
        <v>490.0999999999999</v>
      </c>
      <c r="M13" s="22">
        <v>3</v>
      </c>
      <c r="N13" s="22">
        <v>4</v>
      </c>
      <c r="O13" s="118">
        <v>48</v>
      </c>
      <c r="P13" s="45">
        <v>49</v>
      </c>
      <c r="Q13" s="49">
        <v>116</v>
      </c>
      <c r="R13" s="34">
        <v>0</v>
      </c>
      <c r="S13" s="61" t="s">
        <v>60</v>
      </c>
      <c r="T13" s="124">
        <v>2000</v>
      </c>
      <c r="U13" s="41" t="s">
        <v>94</v>
      </c>
      <c r="V13" s="127">
        <v>246.6</v>
      </c>
      <c r="W13" s="129">
        <v>599</v>
      </c>
      <c r="X13" s="129">
        <v>690</v>
      </c>
      <c r="Y13" s="129">
        <v>897</v>
      </c>
      <c r="Z13" s="29" t="s">
        <v>62</v>
      </c>
      <c r="AA13" s="131">
        <v>1</v>
      </c>
      <c r="AB13" s="34">
        <v>0</v>
      </c>
      <c r="AC13" s="43" t="s">
        <v>66</v>
      </c>
      <c r="AD13" s="39">
        <v>48</v>
      </c>
      <c r="AE13" s="124">
        <f aca="true" t="shared" si="1" ref="AE13:AE19">AD13*5</f>
        <v>240</v>
      </c>
      <c r="AF13" s="121">
        <v>48</v>
      </c>
      <c r="AG13" s="143">
        <v>240</v>
      </c>
      <c r="AH13" s="144">
        <v>1</v>
      </c>
      <c r="AI13" s="122">
        <v>1</v>
      </c>
      <c r="AJ13" s="131">
        <v>2</v>
      </c>
      <c r="AK13" s="19" t="s">
        <v>64</v>
      </c>
      <c r="AL13" s="30">
        <v>0</v>
      </c>
      <c r="AM13" s="30">
        <v>0</v>
      </c>
      <c r="AN13" s="30">
        <v>0</v>
      </c>
      <c r="AO13" s="34">
        <v>0</v>
      </c>
      <c r="AP13" s="34">
        <v>0</v>
      </c>
      <c r="AQ13" s="118">
        <v>48</v>
      </c>
      <c r="AR13" s="96" t="s">
        <v>51</v>
      </c>
      <c r="AS13" s="96" t="s">
        <v>51</v>
      </c>
      <c r="AT13" s="41" t="s">
        <v>52</v>
      </c>
      <c r="AU13" s="166">
        <v>48</v>
      </c>
    </row>
    <row r="14" spans="1:47" s="62" customFormat="1" ht="12.75" customHeight="1">
      <c r="A14" s="97">
        <v>3</v>
      </c>
      <c r="B14" s="19" t="s">
        <v>75</v>
      </c>
      <c r="C14" s="26"/>
      <c r="D14" s="26" t="s">
        <v>51</v>
      </c>
      <c r="E14" s="26">
        <v>24.53</v>
      </c>
      <c r="F14" s="21"/>
      <c r="G14" s="22">
        <v>1974</v>
      </c>
      <c r="H14" s="78">
        <f>(2015-G14)*1</f>
        <v>41</v>
      </c>
      <c r="I14" s="19" t="s">
        <v>58</v>
      </c>
      <c r="J14" s="95">
        <f t="shared" si="0"/>
        <v>10599.6</v>
      </c>
      <c r="K14" s="92">
        <v>10585.300000000001</v>
      </c>
      <c r="L14" s="116">
        <v>14.3</v>
      </c>
      <c r="M14" s="22">
        <v>6</v>
      </c>
      <c r="N14" s="22">
        <v>9</v>
      </c>
      <c r="O14" s="118">
        <v>214</v>
      </c>
      <c r="P14" s="48">
        <v>224</v>
      </c>
      <c r="Q14" s="49">
        <v>621</v>
      </c>
      <c r="R14" s="122">
        <v>1</v>
      </c>
      <c r="S14" s="61" t="s">
        <v>61</v>
      </c>
      <c r="T14" s="125">
        <v>8100</v>
      </c>
      <c r="U14" s="41" t="s">
        <v>94</v>
      </c>
      <c r="V14" s="127">
        <v>1002.7</v>
      </c>
      <c r="W14" s="129">
        <v>1561</v>
      </c>
      <c r="X14" s="129">
        <v>1316</v>
      </c>
      <c r="Y14" s="129">
        <v>1776</v>
      </c>
      <c r="Z14" s="29" t="s">
        <v>63</v>
      </c>
      <c r="AA14" s="131">
        <v>6</v>
      </c>
      <c r="AB14" s="33">
        <v>0</v>
      </c>
      <c r="AC14" s="43" t="s">
        <v>66</v>
      </c>
      <c r="AD14" s="46">
        <v>214</v>
      </c>
      <c r="AE14" s="124">
        <f t="shared" si="1"/>
        <v>1070</v>
      </c>
      <c r="AF14" s="33">
        <v>0</v>
      </c>
      <c r="AG14" s="38">
        <v>0</v>
      </c>
      <c r="AH14" s="144">
        <v>1</v>
      </c>
      <c r="AI14" s="122">
        <v>1</v>
      </c>
      <c r="AJ14" s="131">
        <v>2</v>
      </c>
      <c r="AK14" s="19" t="s">
        <v>64</v>
      </c>
      <c r="AL14" s="118">
        <v>6</v>
      </c>
      <c r="AM14" s="118">
        <v>6</v>
      </c>
      <c r="AN14" s="30">
        <v>0</v>
      </c>
      <c r="AO14" s="33">
        <v>0</v>
      </c>
      <c r="AP14" s="33">
        <v>0</v>
      </c>
      <c r="AQ14" s="118">
        <v>214</v>
      </c>
      <c r="AR14" s="98" t="s">
        <v>51</v>
      </c>
      <c r="AS14" s="98" t="s">
        <v>51</v>
      </c>
      <c r="AT14" s="26" t="s">
        <v>51</v>
      </c>
      <c r="AU14" s="167">
        <v>0</v>
      </c>
    </row>
    <row r="15" spans="1:47" s="62" customFormat="1" ht="12.75" customHeight="1">
      <c r="A15" s="97">
        <v>4</v>
      </c>
      <c r="B15" s="90" t="s">
        <v>76</v>
      </c>
      <c r="C15" s="24"/>
      <c r="D15" s="26" t="s">
        <v>51</v>
      </c>
      <c r="E15" s="26">
        <v>24.53</v>
      </c>
      <c r="F15" s="91"/>
      <c r="G15" s="22">
        <v>1977</v>
      </c>
      <c r="H15" s="78">
        <f>(2015-G15)*1</f>
        <v>38</v>
      </c>
      <c r="I15" s="19" t="s">
        <v>55</v>
      </c>
      <c r="J15" s="95">
        <f t="shared" si="0"/>
        <v>7138</v>
      </c>
      <c r="K15" s="92">
        <v>7124</v>
      </c>
      <c r="L15" s="116">
        <v>14</v>
      </c>
      <c r="M15" s="22">
        <v>4</v>
      </c>
      <c r="N15" s="22">
        <v>9</v>
      </c>
      <c r="O15" s="118">
        <v>144</v>
      </c>
      <c r="P15" s="48">
        <v>147</v>
      </c>
      <c r="Q15" s="49">
        <v>396</v>
      </c>
      <c r="R15" s="32">
        <v>0</v>
      </c>
      <c r="S15" s="61" t="s">
        <v>61</v>
      </c>
      <c r="T15" s="126">
        <v>5370</v>
      </c>
      <c r="U15" s="41" t="s">
        <v>94</v>
      </c>
      <c r="V15" s="127">
        <v>593.2</v>
      </c>
      <c r="W15" s="129">
        <v>1104</v>
      </c>
      <c r="X15" s="129">
        <v>859</v>
      </c>
      <c r="Y15" s="129">
        <v>1214</v>
      </c>
      <c r="Z15" s="29" t="s">
        <v>63</v>
      </c>
      <c r="AA15" s="131">
        <v>4</v>
      </c>
      <c r="AB15" s="32">
        <v>0</v>
      </c>
      <c r="AC15" s="43" t="s">
        <v>66</v>
      </c>
      <c r="AD15" s="40">
        <v>144</v>
      </c>
      <c r="AE15" s="124">
        <f t="shared" si="1"/>
        <v>720</v>
      </c>
      <c r="AF15" s="32">
        <v>0</v>
      </c>
      <c r="AG15" s="37">
        <v>0</v>
      </c>
      <c r="AH15" s="144">
        <v>1</v>
      </c>
      <c r="AI15" s="136">
        <v>1</v>
      </c>
      <c r="AJ15" s="131">
        <v>3</v>
      </c>
      <c r="AK15" s="19" t="s">
        <v>64</v>
      </c>
      <c r="AL15" s="118">
        <v>4</v>
      </c>
      <c r="AM15" s="118">
        <v>4</v>
      </c>
      <c r="AN15" s="30">
        <v>0</v>
      </c>
      <c r="AO15" s="32">
        <v>0</v>
      </c>
      <c r="AP15" s="32">
        <v>0</v>
      </c>
      <c r="AQ15" s="118">
        <v>144</v>
      </c>
      <c r="AR15" s="123" t="s">
        <v>51</v>
      </c>
      <c r="AS15" s="123" t="s">
        <v>51</v>
      </c>
      <c r="AT15" s="24" t="s">
        <v>51</v>
      </c>
      <c r="AU15" s="167">
        <v>0</v>
      </c>
    </row>
    <row r="16" spans="1:47" s="62" customFormat="1" ht="12.75" customHeight="1">
      <c r="A16" s="99">
        <v>5</v>
      </c>
      <c r="B16" s="19" t="s">
        <v>77</v>
      </c>
      <c r="C16" s="24"/>
      <c r="D16" s="24" t="s">
        <v>51</v>
      </c>
      <c r="E16" s="24">
        <v>19.51</v>
      </c>
      <c r="F16" s="91"/>
      <c r="G16" s="22">
        <v>1961</v>
      </c>
      <c r="H16" s="78">
        <f>(2015-G16)*0.7</f>
        <v>37.8</v>
      </c>
      <c r="I16" s="19" t="s">
        <v>54</v>
      </c>
      <c r="J16" s="95">
        <f t="shared" si="0"/>
        <v>2565.6</v>
      </c>
      <c r="K16" s="92">
        <v>2031.3000000000002</v>
      </c>
      <c r="L16" s="116">
        <v>534.2999999999997</v>
      </c>
      <c r="M16" s="22">
        <v>3</v>
      </c>
      <c r="N16" s="22">
        <v>4</v>
      </c>
      <c r="O16" s="118">
        <v>48</v>
      </c>
      <c r="P16" s="25">
        <v>49</v>
      </c>
      <c r="Q16" s="49">
        <v>122</v>
      </c>
      <c r="R16" s="34">
        <v>0</v>
      </c>
      <c r="S16" s="61" t="s">
        <v>60</v>
      </c>
      <c r="T16" s="124">
        <v>2000</v>
      </c>
      <c r="U16" s="41" t="s">
        <v>94</v>
      </c>
      <c r="V16" s="127">
        <v>225</v>
      </c>
      <c r="W16" s="129">
        <v>596</v>
      </c>
      <c r="X16" s="129">
        <v>700</v>
      </c>
      <c r="Y16" s="129">
        <v>875</v>
      </c>
      <c r="Z16" s="29" t="s">
        <v>62</v>
      </c>
      <c r="AA16" s="131">
        <v>1</v>
      </c>
      <c r="AB16" s="32">
        <v>0</v>
      </c>
      <c r="AC16" s="43" t="s">
        <v>66</v>
      </c>
      <c r="AD16" s="40">
        <v>48</v>
      </c>
      <c r="AE16" s="124">
        <f t="shared" si="1"/>
        <v>240</v>
      </c>
      <c r="AF16" s="122">
        <v>48</v>
      </c>
      <c r="AG16" s="142">
        <v>240</v>
      </c>
      <c r="AH16" s="144">
        <v>1</v>
      </c>
      <c r="AI16" s="122">
        <v>1</v>
      </c>
      <c r="AJ16" s="131">
        <v>2</v>
      </c>
      <c r="AK16" s="19" t="s">
        <v>64</v>
      </c>
      <c r="AL16" s="30">
        <v>0</v>
      </c>
      <c r="AM16" s="30">
        <v>0</v>
      </c>
      <c r="AN16" s="30">
        <v>0</v>
      </c>
      <c r="AO16" s="34">
        <v>0</v>
      </c>
      <c r="AP16" s="34">
        <v>0</v>
      </c>
      <c r="AQ16" s="118">
        <v>47</v>
      </c>
      <c r="AR16" s="96" t="s">
        <v>51</v>
      </c>
      <c r="AS16" s="96" t="s">
        <v>51</v>
      </c>
      <c r="AT16" s="41" t="s">
        <v>52</v>
      </c>
      <c r="AU16" s="166">
        <v>47</v>
      </c>
    </row>
    <row r="17" spans="1:47" s="62" customFormat="1" ht="12.75" customHeight="1">
      <c r="A17" s="97">
        <v>6</v>
      </c>
      <c r="B17" s="19" t="s">
        <v>78</v>
      </c>
      <c r="C17" s="24"/>
      <c r="D17" s="26" t="s">
        <v>51</v>
      </c>
      <c r="E17" s="26">
        <v>24.53</v>
      </c>
      <c r="F17" s="91"/>
      <c r="G17" s="22">
        <v>1979</v>
      </c>
      <c r="H17" s="78">
        <f>(2015-G17)*1</f>
        <v>36</v>
      </c>
      <c r="I17" s="19" t="s">
        <v>55</v>
      </c>
      <c r="J17" s="95">
        <f t="shared" si="0"/>
        <v>7139.3</v>
      </c>
      <c r="K17" s="92">
        <v>7121.3</v>
      </c>
      <c r="L17" s="116">
        <v>18</v>
      </c>
      <c r="M17" s="22">
        <v>4</v>
      </c>
      <c r="N17" s="22">
        <v>9</v>
      </c>
      <c r="O17" s="118">
        <v>144</v>
      </c>
      <c r="P17" s="48">
        <v>149</v>
      </c>
      <c r="Q17" s="49">
        <v>404</v>
      </c>
      <c r="R17" s="32">
        <v>0</v>
      </c>
      <c r="S17" s="61" t="s">
        <v>61</v>
      </c>
      <c r="T17" s="125">
        <v>5370</v>
      </c>
      <c r="U17" s="41" t="s">
        <v>94</v>
      </c>
      <c r="V17" s="127">
        <v>615.7</v>
      </c>
      <c r="W17" s="129">
        <v>1085</v>
      </c>
      <c r="X17" s="129">
        <v>851</v>
      </c>
      <c r="Y17" s="129">
        <v>1333</v>
      </c>
      <c r="Z17" s="29" t="s">
        <v>63</v>
      </c>
      <c r="AA17" s="131">
        <v>4</v>
      </c>
      <c r="AB17" s="32">
        <v>0</v>
      </c>
      <c r="AC17" s="43" t="s">
        <v>66</v>
      </c>
      <c r="AD17" s="46">
        <v>144</v>
      </c>
      <c r="AE17" s="124">
        <f t="shared" si="1"/>
        <v>720</v>
      </c>
      <c r="AF17" s="33">
        <v>0</v>
      </c>
      <c r="AG17" s="38">
        <v>0</v>
      </c>
      <c r="AH17" s="144">
        <v>1</v>
      </c>
      <c r="AI17" s="136">
        <v>1</v>
      </c>
      <c r="AJ17" s="131">
        <v>3</v>
      </c>
      <c r="AK17" s="19" t="s">
        <v>64</v>
      </c>
      <c r="AL17" s="118">
        <v>4</v>
      </c>
      <c r="AM17" s="118">
        <v>4</v>
      </c>
      <c r="AN17" s="30">
        <v>0</v>
      </c>
      <c r="AO17" s="33">
        <v>0</v>
      </c>
      <c r="AP17" s="33">
        <v>0</v>
      </c>
      <c r="AQ17" s="118">
        <v>144</v>
      </c>
      <c r="AR17" s="98" t="s">
        <v>51</v>
      </c>
      <c r="AS17" s="98" t="s">
        <v>51</v>
      </c>
      <c r="AT17" s="26" t="s">
        <v>51</v>
      </c>
      <c r="AU17" s="167">
        <v>0</v>
      </c>
    </row>
    <row r="18" spans="1:47" s="62" customFormat="1" ht="12.75" customHeight="1">
      <c r="A18" s="97">
        <v>7</v>
      </c>
      <c r="B18" s="19" t="s">
        <v>79</v>
      </c>
      <c r="C18" s="24"/>
      <c r="D18" s="24" t="s">
        <v>51</v>
      </c>
      <c r="E18" s="26">
        <v>24.53</v>
      </c>
      <c r="F18" s="91"/>
      <c r="G18" s="22">
        <v>1982</v>
      </c>
      <c r="H18" s="78">
        <f>(2015-G18)*1</f>
        <v>33</v>
      </c>
      <c r="I18" s="19" t="s">
        <v>59</v>
      </c>
      <c r="J18" s="95">
        <f t="shared" si="0"/>
        <v>8212.1</v>
      </c>
      <c r="K18" s="92">
        <v>8195</v>
      </c>
      <c r="L18" s="116">
        <v>17.1</v>
      </c>
      <c r="M18" s="22">
        <v>3</v>
      </c>
      <c r="N18" s="22">
        <v>12</v>
      </c>
      <c r="O18" s="118">
        <v>143</v>
      </c>
      <c r="P18" s="48">
        <v>155</v>
      </c>
      <c r="Q18" s="49">
        <v>440</v>
      </c>
      <c r="R18" s="32">
        <v>0</v>
      </c>
      <c r="S18" s="61" t="s">
        <v>61</v>
      </c>
      <c r="T18" s="125">
        <v>6330</v>
      </c>
      <c r="U18" s="41" t="s">
        <v>94</v>
      </c>
      <c r="V18" s="127">
        <v>1083.64</v>
      </c>
      <c r="W18" s="129">
        <v>940</v>
      </c>
      <c r="X18" s="129">
        <v>707</v>
      </c>
      <c r="Y18" s="129">
        <v>1213</v>
      </c>
      <c r="Z18" s="29" t="s">
        <v>63</v>
      </c>
      <c r="AA18" s="131">
        <v>3</v>
      </c>
      <c r="AB18" s="32">
        <v>0</v>
      </c>
      <c r="AC18" s="43" t="s">
        <v>66</v>
      </c>
      <c r="AD18" s="46">
        <v>143</v>
      </c>
      <c r="AE18" s="124">
        <f t="shared" si="1"/>
        <v>715</v>
      </c>
      <c r="AF18" s="33">
        <v>0</v>
      </c>
      <c r="AG18" s="38">
        <v>0</v>
      </c>
      <c r="AH18" s="144">
        <v>1</v>
      </c>
      <c r="AI18" s="136">
        <v>1</v>
      </c>
      <c r="AJ18" s="131">
        <v>3</v>
      </c>
      <c r="AK18" s="19" t="s">
        <v>64</v>
      </c>
      <c r="AL18" s="118">
        <v>6</v>
      </c>
      <c r="AM18" s="118">
        <v>3</v>
      </c>
      <c r="AN18" s="118">
        <v>3</v>
      </c>
      <c r="AO18" s="32">
        <v>0</v>
      </c>
      <c r="AP18" s="136">
        <v>143</v>
      </c>
      <c r="AQ18" s="27">
        <v>0</v>
      </c>
      <c r="AR18" s="123" t="s">
        <v>51</v>
      </c>
      <c r="AS18" s="123" t="s">
        <v>51</v>
      </c>
      <c r="AT18" s="24" t="s">
        <v>51</v>
      </c>
      <c r="AU18" s="167">
        <v>0</v>
      </c>
    </row>
    <row r="19" spans="1:47" s="62" customFormat="1" ht="12.75" customHeight="1">
      <c r="A19" s="99">
        <v>8</v>
      </c>
      <c r="B19" s="19" t="s">
        <v>80</v>
      </c>
      <c r="C19" s="24"/>
      <c r="D19" s="41" t="s">
        <v>51</v>
      </c>
      <c r="E19" s="24">
        <v>24.53</v>
      </c>
      <c r="F19" s="91"/>
      <c r="G19" s="22">
        <v>1985</v>
      </c>
      <c r="H19" s="78">
        <f>(2015-G19)*1</f>
        <v>30</v>
      </c>
      <c r="I19" s="19" t="s">
        <v>57</v>
      </c>
      <c r="J19" s="95">
        <f t="shared" si="0"/>
        <v>11208.1</v>
      </c>
      <c r="K19" s="92">
        <v>11158.1</v>
      </c>
      <c r="L19" s="116">
        <v>50</v>
      </c>
      <c r="M19" s="22">
        <v>3</v>
      </c>
      <c r="N19" s="22">
        <v>17</v>
      </c>
      <c r="O19" s="118">
        <v>203</v>
      </c>
      <c r="P19" s="25">
        <v>208</v>
      </c>
      <c r="Q19" s="49">
        <v>584</v>
      </c>
      <c r="R19" s="34">
        <v>0</v>
      </c>
      <c r="S19" s="61" t="s">
        <v>61</v>
      </c>
      <c r="T19" s="126">
        <v>7820</v>
      </c>
      <c r="U19" s="41" t="s">
        <v>94</v>
      </c>
      <c r="V19" s="127">
        <v>1351.11</v>
      </c>
      <c r="W19" s="129">
        <v>930</v>
      </c>
      <c r="X19" s="129">
        <v>864</v>
      </c>
      <c r="Y19" s="129">
        <v>1022</v>
      </c>
      <c r="Z19" s="29" t="s">
        <v>63</v>
      </c>
      <c r="AA19" s="131">
        <v>3</v>
      </c>
      <c r="AB19" s="32">
        <v>0</v>
      </c>
      <c r="AC19" s="43" t="s">
        <v>66</v>
      </c>
      <c r="AD19" s="40">
        <v>203</v>
      </c>
      <c r="AE19" s="124">
        <f t="shared" si="1"/>
        <v>1015</v>
      </c>
      <c r="AF19" s="32">
        <v>0</v>
      </c>
      <c r="AG19" s="37">
        <v>0</v>
      </c>
      <c r="AH19" s="144">
        <v>1</v>
      </c>
      <c r="AI19" s="122">
        <v>1</v>
      </c>
      <c r="AJ19" s="131">
        <v>3</v>
      </c>
      <c r="AK19" s="19" t="s">
        <v>64</v>
      </c>
      <c r="AL19" s="118">
        <v>6</v>
      </c>
      <c r="AM19" s="118">
        <v>3</v>
      </c>
      <c r="AN19" s="118">
        <v>3</v>
      </c>
      <c r="AO19" s="34">
        <v>0</v>
      </c>
      <c r="AP19" s="122">
        <v>203</v>
      </c>
      <c r="AQ19" s="27">
        <v>0</v>
      </c>
      <c r="AR19" s="96" t="s">
        <v>51</v>
      </c>
      <c r="AS19" s="96" t="s">
        <v>51</v>
      </c>
      <c r="AT19" s="41" t="s">
        <v>51</v>
      </c>
      <c r="AU19" s="167">
        <v>0</v>
      </c>
    </row>
    <row r="20" spans="1:47" s="62" customFormat="1" ht="15" customHeight="1" thickBot="1">
      <c r="A20" s="218" t="s">
        <v>71</v>
      </c>
      <c r="B20" s="219"/>
      <c r="C20" s="54">
        <v>8</v>
      </c>
      <c r="D20" s="42"/>
      <c r="E20" s="42"/>
      <c r="F20" s="93"/>
      <c r="G20" s="42"/>
      <c r="H20" s="79"/>
      <c r="I20" s="42"/>
      <c r="J20" s="100">
        <f aca="true" t="shared" si="2" ref="J20:R20">SUM(J12:J19)</f>
        <v>51911.299999999996</v>
      </c>
      <c r="K20" s="100">
        <f t="shared" si="2"/>
        <v>50158.9</v>
      </c>
      <c r="L20" s="117">
        <f t="shared" si="2"/>
        <v>1752.3999999999994</v>
      </c>
      <c r="M20" s="55">
        <f t="shared" si="2"/>
        <v>28</v>
      </c>
      <c r="N20" s="55">
        <f t="shared" si="2"/>
        <v>67</v>
      </c>
      <c r="O20" s="55">
        <f t="shared" si="2"/>
        <v>971</v>
      </c>
      <c r="P20" s="55">
        <f t="shared" si="2"/>
        <v>1009</v>
      </c>
      <c r="Q20" s="55">
        <f t="shared" si="2"/>
        <v>2768</v>
      </c>
      <c r="R20" s="55">
        <f t="shared" si="2"/>
        <v>2</v>
      </c>
      <c r="S20" s="42"/>
      <c r="T20" s="59">
        <f>SUM(T12:T19)</f>
        <v>39010</v>
      </c>
      <c r="U20" s="42"/>
      <c r="V20" s="128">
        <f>SUM(V12:V19)</f>
        <v>5395.45</v>
      </c>
      <c r="W20" s="128">
        <f>SUM(W12:W19)</f>
        <v>7580</v>
      </c>
      <c r="X20" s="128">
        <f>SUM(X12:X19)</f>
        <v>6842</v>
      </c>
      <c r="Y20" s="128">
        <f>SUM(Y12:Y19)</f>
        <v>9399</v>
      </c>
      <c r="Z20" s="57"/>
      <c r="AA20" s="55">
        <f>SUM(AA12:AA19)</f>
        <v>23</v>
      </c>
      <c r="AB20" s="31">
        <f>SUM(AB12:AB19)</f>
        <v>0</v>
      </c>
      <c r="AC20" s="101"/>
      <c r="AD20" s="51">
        <f aca="true" t="shared" si="3" ref="AD20:AJ20">SUM(AD12:AD19)</f>
        <v>971</v>
      </c>
      <c r="AE20" s="57">
        <f t="shared" si="3"/>
        <v>4855</v>
      </c>
      <c r="AF20" s="137">
        <f t="shared" si="3"/>
        <v>123</v>
      </c>
      <c r="AG20" s="140">
        <f t="shared" si="3"/>
        <v>615</v>
      </c>
      <c r="AH20" s="58">
        <f t="shared" si="3"/>
        <v>8</v>
      </c>
      <c r="AI20" s="58">
        <f t="shared" si="3"/>
        <v>8</v>
      </c>
      <c r="AJ20" s="55">
        <f t="shared" si="3"/>
        <v>20</v>
      </c>
      <c r="AK20" s="55"/>
      <c r="AL20" s="55">
        <f>SUM(AL12:AL19)</f>
        <v>26</v>
      </c>
      <c r="AM20" s="55">
        <f>SUM(AM12:AM19)</f>
        <v>20</v>
      </c>
      <c r="AN20" s="55">
        <f>SUM(AN12:AN19)</f>
        <v>6</v>
      </c>
      <c r="AO20" s="56">
        <v>0</v>
      </c>
      <c r="AP20" s="137">
        <f>SUM(AP12:AP19)</f>
        <v>346</v>
      </c>
      <c r="AQ20" s="137">
        <f>SUM(AQ12:AQ19)</f>
        <v>624</v>
      </c>
      <c r="AR20" s="102"/>
      <c r="AS20" s="102"/>
      <c r="AT20" s="42"/>
      <c r="AU20" s="168">
        <f>SUM(AU12:AU19)</f>
        <v>122</v>
      </c>
    </row>
    <row r="21" spans="1:47" s="2" customFormat="1" ht="16.5" thickTop="1">
      <c r="A21" s="17">
        <v>2</v>
      </c>
      <c r="B21" s="13" t="s">
        <v>29</v>
      </c>
      <c r="C21" s="14"/>
      <c r="D21" s="9"/>
      <c r="E21" s="9"/>
      <c r="F21" s="9"/>
      <c r="G21" s="9"/>
      <c r="H21" s="77"/>
      <c r="I21" s="9"/>
      <c r="J21" s="81"/>
      <c r="K21" s="82"/>
      <c r="L21" s="85"/>
      <c r="M21" s="12"/>
      <c r="N21" s="12"/>
      <c r="O21" s="12"/>
      <c r="P21" s="12"/>
      <c r="Q21" s="53"/>
      <c r="R21" s="35"/>
      <c r="S21" s="9"/>
      <c r="T21" s="9"/>
      <c r="U21" s="9"/>
      <c r="V21" s="88"/>
      <c r="W21" s="88"/>
      <c r="X21" s="88"/>
      <c r="Y21" s="88"/>
      <c r="Z21" s="11"/>
      <c r="AA21" s="12"/>
      <c r="AB21" s="47"/>
      <c r="AC21" s="11"/>
      <c r="AD21" s="11"/>
      <c r="AE21" s="44"/>
      <c r="AF21" s="12"/>
      <c r="AG21" s="60"/>
      <c r="AH21" s="11"/>
      <c r="AI21" s="11"/>
      <c r="AJ21" s="12"/>
      <c r="AK21" s="12"/>
      <c r="AL21" s="12"/>
      <c r="AM21" s="12"/>
      <c r="AN21" s="12"/>
      <c r="AO21" s="47"/>
      <c r="AP21" s="9"/>
      <c r="AQ21" s="9"/>
      <c r="AR21" s="10"/>
      <c r="AS21" s="10"/>
      <c r="AT21" s="9"/>
      <c r="AU21" s="15"/>
    </row>
    <row r="22" spans="1:47" s="72" customFormat="1" ht="11.25">
      <c r="A22" s="73"/>
      <c r="B22" s="65" t="s">
        <v>28</v>
      </c>
      <c r="C22" s="66"/>
      <c r="D22" s="66"/>
      <c r="E22" s="66"/>
      <c r="F22" s="66"/>
      <c r="G22" s="66"/>
      <c r="H22" s="80"/>
      <c r="I22" s="66"/>
      <c r="J22" s="83"/>
      <c r="K22" s="84"/>
      <c r="L22" s="84"/>
      <c r="M22" s="68"/>
      <c r="N22" s="68"/>
      <c r="O22" s="68"/>
      <c r="P22" s="68"/>
      <c r="Q22" s="69"/>
      <c r="R22" s="75"/>
      <c r="S22" s="66"/>
      <c r="T22" s="66"/>
      <c r="U22" s="66"/>
      <c r="V22" s="87"/>
      <c r="W22" s="87"/>
      <c r="X22" s="87"/>
      <c r="Y22" s="87"/>
      <c r="Z22" s="70"/>
      <c r="AA22" s="68"/>
      <c r="AB22" s="76"/>
      <c r="AC22" s="70"/>
      <c r="AD22" s="70"/>
      <c r="AE22" s="70"/>
      <c r="AF22" s="68"/>
      <c r="AG22" s="74"/>
      <c r="AH22" s="70"/>
      <c r="AI22" s="70"/>
      <c r="AJ22" s="68"/>
      <c r="AK22" s="68"/>
      <c r="AL22" s="68"/>
      <c r="AM22" s="68"/>
      <c r="AN22" s="68"/>
      <c r="AO22" s="76"/>
      <c r="AP22" s="66"/>
      <c r="AQ22" s="66"/>
      <c r="AR22" s="67"/>
      <c r="AS22" s="67"/>
      <c r="AT22" s="66"/>
      <c r="AU22" s="71"/>
    </row>
    <row r="23" spans="1:47" s="62" customFormat="1" ht="12.75" customHeight="1">
      <c r="A23" s="99">
        <v>1</v>
      </c>
      <c r="B23" s="19" t="s">
        <v>81</v>
      </c>
      <c r="C23" s="225" t="s">
        <v>50</v>
      </c>
      <c r="D23" s="24" t="s">
        <v>51</v>
      </c>
      <c r="E23" s="24">
        <v>19.51</v>
      </c>
      <c r="F23" s="222" t="s">
        <v>53</v>
      </c>
      <c r="G23" s="22">
        <v>1937</v>
      </c>
      <c r="H23" s="78">
        <f aca="true" t="shared" si="4" ref="H23:H33">(2015-G23)*0.7</f>
        <v>54.599999999999994</v>
      </c>
      <c r="I23" s="19" t="s">
        <v>54</v>
      </c>
      <c r="J23" s="95">
        <f>K23+L23</f>
        <v>1976.4</v>
      </c>
      <c r="K23" s="92">
        <v>1724.3999999999999</v>
      </c>
      <c r="L23" s="92">
        <v>252.00000000000023</v>
      </c>
      <c r="M23" s="22">
        <v>4</v>
      </c>
      <c r="N23" s="22">
        <v>3</v>
      </c>
      <c r="O23" s="118">
        <v>24</v>
      </c>
      <c r="P23" s="48">
        <v>25</v>
      </c>
      <c r="Q23" s="49">
        <v>71</v>
      </c>
      <c r="R23" s="32">
        <v>0</v>
      </c>
      <c r="S23" s="19" t="s">
        <v>60</v>
      </c>
      <c r="T23" s="125">
        <v>1903</v>
      </c>
      <c r="U23" s="26" t="s">
        <v>93</v>
      </c>
      <c r="V23" s="129">
        <v>308.9</v>
      </c>
      <c r="W23" s="129">
        <v>757</v>
      </c>
      <c r="X23" s="129">
        <v>371</v>
      </c>
      <c r="Y23" s="129">
        <v>1123</v>
      </c>
      <c r="Z23" s="29" t="s">
        <v>62</v>
      </c>
      <c r="AA23" s="131">
        <v>1</v>
      </c>
      <c r="AB23" s="33">
        <v>0</v>
      </c>
      <c r="AC23" s="43" t="s">
        <v>66</v>
      </c>
      <c r="AD23" s="46">
        <v>24</v>
      </c>
      <c r="AE23" s="134">
        <f>AD23*5</f>
        <v>120</v>
      </c>
      <c r="AF23" s="136">
        <v>24</v>
      </c>
      <c r="AG23" s="141">
        <v>120</v>
      </c>
      <c r="AH23" s="144">
        <v>1</v>
      </c>
      <c r="AI23" s="122">
        <v>1</v>
      </c>
      <c r="AJ23" s="131">
        <v>2</v>
      </c>
      <c r="AK23" s="19" t="s">
        <v>64</v>
      </c>
      <c r="AL23" s="30">
        <v>0</v>
      </c>
      <c r="AM23" s="30">
        <v>0</v>
      </c>
      <c r="AN23" s="30">
        <v>0</v>
      </c>
      <c r="AO23" s="146">
        <v>0</v>
      </c>
      <c r="AP23" s="146">
        <v>0</v>
      </c>
      <c r="AQ23" s="118">
        <v>24</v>
      </c>
      <c r="AR23" s="98" t="s">
        <v>51</v>
      </c>
      <c r="AS23" s="98" t="s">
        <v>51</v>
      </c>
      <c r="AT23" s="26" t="s">
        <v>52</v>
      </c>
      <c r="AU23" s="169">
        <v>23</v>
      </c>
    </row>
    <row r="24" spans="1:47" s="62" customFormat="1" ht="12.75" customHeight="1">
      <c r="A24" s="99">
        <v>2</v>
      </c>
      <c r="B24" s="19" t="s">
        <v>82</v>
      </c>
      <c r="C24" s="226"/>
      <c r="D24" s="24" t="s">
        <v>51</v>
      </c>
      <c r="E24" s="24">
        <v>19.51</v>
      </c>
      <c r="F24" s="223"/>
      <c r="G24" s="22">
        <v>1937</v>
      </c>
      <c r="H24" s="78">
        <f t="shared" si="4"/>
        <v>54.599999999999994</v>
      </c>
      <c r="I24" s="19" t="s">
        <v>54</v>
      </c>
      <c r="J24" s="95">
        <f aca="true" t="shared" si="5" ref="J24:J33">K24+L24</f>
        <v>1953.6000000000001</v>
      </c>
      <c r="K24" s="92">
        <v>1720.4</v>
      </c>
      <c r="L24" s="92">
        <v>233.2</v>
      </c>
      <c r="M24" s="22">
        <v>4</v>
      </c>
      <c r="N24" s="22">
        <v>3</v>
      </c>
      <c r="O24" s="118">
        <v>24</v>
      </c>
      <c r="P24" s="48">
        <v>26</v>
      </c>
      <c r="Q24" s="49">
        <v>55</v>
      </c>
      <c r="R24" s="32">
        <v>0</v>
      </c>
      <c r="S24" s="19" t="s">
        <v>60</v>
      </c>
      <c r="T24" s="125">
        <v>1560</v>
      </c>
      <c r="U24" s="26" t="s">
        <v>93</v>
      </c>
      <c r="V24" s="129">
        <v>303.4</v>
      </c>
      <c r="W24" s="129">
        <v>538</v>
      </c>
      <c r="X24" s="129">
        <v>364</v>
      </c>
      <c r="Y24" s="129">
        <v>1113</v>
      </c>
      <c r="Z24" s="29" t="s">
        <v>62</v>
      </c>
      <c r="AA24" s="131">
        <v>1</v>
      </c>
      <c r="AB24" s="33">
        <v>0</v>
      </c>
      <c r="AC24" s="43" t="s">
        <v>66</v>
      </c>
      <c r="AD24" s="46">
        <v>24</v>
      </c>
      <c r="AE24" s="134">
        <f aca="true" t="shared" si="6" ref="AE24:AE33">AD24*5</f>
        <v>120</v>
      </c>
      <c r="AF24" s="136">
        <v>24</v>
      </c>
      <c r="AG24" s="141">
        <v>120</v>
      </c>
      <c r="AH24" s="144">
        <v>1</v>
      </c>
      <c r="AI24" s="122">
        <v>1</v>
      </c>
      <c r="AJ24" s="131">
        <v>2</v>
      </c>
      <c r="AK24" s="19" t="s">
        <v>64</v>
      </c>
      <c r="AL24" s="30">
        <v>0</v>
      </c>
      <c r="AM24" s="30">
        <v>0</v>
      </c>
      <c r="AN24" s="30">
        <v>0</v>
      </c>
      <c r="AO24" s="146">
        <v>0</v>
      </c>
      <c r="AP24" s="146">
        <v>0</v>
      </c>
      <c r="AQ24" s="118">
        <v>24</v>
      </c>
      <c r="AR24" s="98" t="s">
        <v>51</v>
      </c>
      <c r="AS24" s="98" t="s">
        <v>51</v>
      </c>
      <c r="AT24" s="26" t="s">
        <v>52</v>
      </c>
      <c r="AU24" s="169">
        <v>24</v>
      </c>
    </row>
    <row r="25" spans="1:47" s="62" customFormat="1" ht="12.75" customHeight="1">
      <c r="A25" s="99">
        <v>3</v>
      </c>
      <c r="B25" s="19" t="s">
        <v>83</v>
      </c>
      <c r="C25" s="226"/>
      <c r="D25" s="24" t="s">
        <v>51</v>
      </c>
      <c r="E25" s="24">
        <v>19.51</v>
      </c>
      <c r="F25" s="223"/>
      <c r="G25" s="22">
        <v>1937</v>
      </c>
      <c r="H25" s="78">
        <f t="shared" si="4"/>
        <v>54.599999999999994</v>
      </c>
      <c r="I25" s="19" t="s">
        <v>54</v>
      </c>
      <c r="J25" s="95">
        <f t="shared" si="5"/>
        <v>1517.8</v>
      </c>
      <c r="K25" s="92">
        <v>1096.6</v>
      </c>
      <c r="L25" s="92">
        <v>421.20000000000005</v>
      </c>
      <c r="M25" s="22">
        <v>3</v>
      </c>
      <c r="N25" s="22">
        <v>3</v>
      </c>
      <c r="O25" s="118">
        <v>18</v>
      </c>
      <c r="P25" s="48">
        <v>22</v>
      </c>
      <c r="Q25" s="49">
        <v>59</v>
      </c>
      <c r="R25" s="32">
        <v>0</v>
      </c>
      <c r="S25" s="19" t="s">
        <v>60</v>
      </c>
      <c r="T25" s="125">
        <v>1139</v>
      </c>
      <c r="U25" s="26" t="s">
        <v>93</v>
      </c>
      <c r="V25" s="129">
        <v>175.5</v>
      </c>
      <c r="W25" s="129">
        <v>451</v>
      </c>
      <c r="X25" s="129">
        <v>549</v>
      </c>
      <c r="Y25" s="129">
        <v>719</v>
      </c>
      <c r="Z25" s="29" t="s">
        <v>62</v>
      </c>
      <c r="AA25" s="131">
        <v>1</v>
      </c>
      <c r="AB25" s="33">
        <v>0</v>
      </c>
      <c r="AC25" s="43" t="s">
        <v>66</v>
      </c>
      <c r="AD25" s="46">
        <v>18</v>
      </c>
      <c r="AE25" s="134">
        <f t="shared" si="6"/>
        <v>90</v>
      </c>
      <c r="AF25" s="136">
        <v>18</v>
      </c>
      <c r="AG25" s="141">
        <v>90</v>
      </c>
      <c r="AH25" s="144">
        <v>1</v>
      </c>
      <c r="AI25" s="122">
        <v>1</v>
      </c>
      <c r="AJ25" s="131">
        <v>2</v>
      </c>
      <c r="AK25" s="19" t="s">
        <v>64</v>
      </c>
      <c r="AL25" s="30">
        <v>0</v>
      </c>
      <c r="AM25" s="30">
        <v>0</v>
      </c>
      <c r="AN25" s="30">
        <v>0</v>
      </c>
      <c r="AO25" s="146">
        <v>0</v>
      </c>
      <c r="AP25" s="146">
        <v>0</v>
      </c>
      <c r="AQ25" s="118">
        <v>18</v>
      </c>
      <c r="AR25" s="98" t="s">
        <v>51</v>
      </c>
      <c r="AS25" s="98" t="s">
        <v>51</v>
      </c>
      <c r="AT25" s="26" t="s">
        <v>52</v>
      </c>
      <c r="AU25" s="169">
        <v>18</v>
      </c>
    </row>
    <row r="26" spans="1:47" s="62" customFormat="1" ht="12.75" customHeight="1">
      <c r="A26" s="99">
        <v>4</v>
      </c>
      <c r="B26" s="19" t="s">
        <v>84</v>
      </c>
      <c r="C26" s="226"/>
      <c r="D26" s="24" t="s">
        <v>51</v>
      </c>
      <c r="E26" s="24">
        <v>19.51</v>
      </c>
      <c r="F26" s="223"/>
      <c r="G26" s="22">
        <v>1937</v>
      </c>
      <c r="H26" s="78">
        <f t="shared" si="4"/>
        <v>54.599999999999994</v>
      </c>
      <c r="I26" s="19" t="s">
        <v>54</v>
      </c>
      <c r="J26" s="95">
        <f t="shared" si="5"/>
        <v>1485.9</v>
      </c>
      <c r="K26" s="92">
        <v>1067.5</v>
      </c>
      <c r="L26" s="92">
        <v>418.4000000000001</v>
      </c>
      <c r="M26" s="22">
        <v>3</v>
      </c>
      <c r="N26" s="22">
        <v>3</v>
      </c>
      <c r="O26" s="118">
        <v>18</v>
      </c>
      <c r="P26" s="48">
        <v>26</v>
      </c>
      <c r="Q26" s="49">
        <v>46</v>
      </c>
      <c r="R26" s="32">
        <v>0</v>
      </c>
      <c r="S26" s="19" t="s">
        <v>60</v>
      </c>
      <c r="T26" s="125">
        <v>1200</v>
      </c>
      <c r="U26" s="26" t="s">
        <v>93</v>
      </c>
      <c r="V26" s="129">
        <v>167.5</v>
      </c>
      <c r="W26" s="129">
        <v>437</v>
      </c>
      <c r="X26" s="129">
        <v>549</v>
      </c>
      <c r="Y26" s="129">
        <v>686</v>
      </c>
      <c r="Z26" s="29" t="s">
        <v>62</v>
      </c>
      <c r="AA26" s="131">
        <v>1</v>
      </c>
      <c r="AB26" s="33">
        <v>0</v>
      </c>
      <c r="AC26" s="43" t="s">
        <v>66</v>
      </c>
      <c r="AD26" s="46">
        <v>18</v>
      </c>
      <c r="AE26" s="134">
        <f t="shared" si="6"/>
        <v>90</v>
      </c>
      <c r="AF26" s="136">
        <v>18</v>
      </c>
      <c r="AG26" s="141">
        <v>90</v>
      </c>
      <c r="AH26" s="144">
        <v>1</v>
      </c>
      <c r="AI26" s="122">
        <v>1</v>
      </c>
      <c r="AJ26" s="131">
        <v>2</v>
      </c>
      <c r="AK26" s="19" t="s">
        <v>64</v>
      </c>
      <c r="AL26" s="30">
        <v>0</v>
      </c>
      <c r="AM26" s="30">
        <v>0</v>
      </c>
      <c r="AN26" s="30">
        <v>0</v>
      </c>
      <c r="AO26" s="146">
        <v>0</v>
      </c>
      <c r="AP26" s="146">
        <v>0</v>
      </c>
      <c r="AQ26" s="118">
        <v>18</v>
      </c>
      <c r="AR26" s="98" t="s">
        <v>51</v>
      </c>
      <c r="AS26" s="98" t="s">
        <v>51</v>
      </c>
      <c r="AT26" s="26" t="s">
        <v>52</v>
      </c>
      <c r="AU26" s="169">
        <v>18</v>
      </c>
    </row>
    <row r="27" spans="1:47" s="62" customFormat="1" ht="12.75" customHeight="1">
      <c r="A27" s="99">
        <v>5</v>
      </c>
      <c r="B27" s="19" t="s">
        <v>85</v>
      </c>
      <c r="C27" s="226"/>
      <c r="D27" s="24" t="s">
        <v>51</v>
      </c>
      <c r="E27" s="24">
        <v>19.51</v>
      </c>
      <c r="F27" s="223"/>
      <c r="G27" s="22">
        <v>1937</v>
      </c>
      <c r="H27" s="78">
        <f t="shared" si="4"/>
        <v>54.599999999999994</v>
      </c>
      <c r="I27" s="19" t="s">
        <v>54</v>
      </c>
      <c r="J27" s="95">
        <f t="shared" si="5"/>
        <v>1943.7</v>
      </c>
      <c r="K27" s="92">
        <v>1698.2</v>
      </c>
      <c r="L27" s="92">
        <v>245.5</v>
      </c>
      <c r="M27" s="22">
        <v>4</v>
      </c>
      <c r="N27" s="22">
        <v>3</v>
      </c>
      <c r="O27" s="118">
        <v>24</v>
      </c>
      <c r="P27" s="48">
        <v>28</v>
      </c>
      <c r="Q27" s="49">
        <v>66</v>
      </c>
      <c r="R27" s="32">
        <v>0</v>
      </c>
      <c r="S27" s="19" t="s">
        <v>60</v>
      </c>
      <c r="T27" s="125">
        <v>1461</v>
      </c>
      <c r="U27" s="26" t="s">
        <v>93</v>
      </c>
      <c r="V27" s="129">
        <v>311.2</v>
      </c>
      <c r="W27" s="129">
        <v>739</v>
      </c>
      <c r="X27" s="129">
        <v>370</v>
      </c>
      <c r="Y27" s="129">
        <v>1120</v>
      </c>
      <c r="Z27" s="29" t="s">
        <v>62</v>
      </c>
      <c r="AA27" s="131">
        <v>1</v>
      </c>
      <c r="AB27" s="33">
        <v>0</v>
      </c>
      <c r="AC27" s="43" t="s">
        <v>66</v>
      </c>
      <c r="AD27" s="46">
        <v>24</v>
      </c>
      <c r="AE27" s="134">
        <f t="shared" si="6"/>
        <v>120</v>
      </c>
      <c r="AF27" s="136">
        <v>24</v>
      </c>
      <c r="AG27" s="141">
        <v>120</v>
      </c>
      <c r="AH27" s="144">
        <v>1</v>
      </c>
      <c r="AI27" s="122">
        <v>1</v>
      </c>
      <c r="AJ27" s="131">
        <v>2</v>
      </c>
      <c r="AK27" s="19" t="s">
        <v>64</v>
      </c>
      <c r="AL27" s="30">
        <v>0</v>
      </c>
      <c r="AM27" s="30">
        <v>0</v>
      </c>
      <c r="AN27" s="30">
        <v>0</v>
      </c>
      <c r="AO27" s="146">
        <v>0</v>
      </c>
      <c r="AP27" s="146">
        <v>0</v>
      </c>
      <c r="AQ27" s="118">
        <v>24</v>
      </c>
      <c r="AR27" s="98" t="s">
        <v>51</v>
      </c>
      <c r="AS27" s="98" t="s">
        <v>51</v>
      </c>
      <c r="AT27" s="26" t="s">
        <v>52</v>
      </c>
      <c r="AU27" s="169">
        <v>24</v>
      </c>
    </row>
    <row r="28" spans="1:47" s="62" customFormat="1" ht="12.75" customHeight="1">
      <c r="A28" s="99">
        <v>6</v>
      </c>
      <c r="B28" s="19" t="s">
        <v>86</v>
      </c>
      <c r="C28" s="226"/>
      <c r="D28" s="24" t="s">
        <v>51</v>
      </c>
      <c r="E28" s="24">
        <v>19.51</v>
      </c>
      <c r="F28" s="223"/>
      <c r="G28" s="22">
        <v>1937</v>
      </c>
      <c r="H28" s="78">
        <f t="shared" si="4"/>
        <v>54.599999999999994</v>
      </c>
      <c r="I28" s="19" t="s">
        <v>54</v>
      </c>
      <c r="J28" s="95">
        <f t="shared" si="5"/>
        <v>1927.8</v>
      </c>
      <c r="K28" s="92">
        <v>1702.2</v>
      </c>
      <c r="L28" s="92">
        <v>225.5999999999999</v>
      </c>
      <c r="M28" s="22">
        <v>4</v>
      </c>
      <c r="N28" s="22">
        <v>3</v>
      </c>
      <c r="O28" s="118">
        <v>24</v>
      </c>
      <c r="P28" s="48">
        <v>28</v>
      </c>
      <c r="Q28" s="49">
        <v>75</v>
      </c>
      <c r="R28" s="32">
        <v>0</v>
      </c>
      <c r="S28" s="19" t="s">
        <v>60</v>
      </c>
      <c r="T28" s="125">
        <v>1000</v>
      </c>
      <c r="U28" s="26" t="s">
        <v>93</v>
      </c>
      <c r="V28" s="129">
        <v>309.7</v>
      </c>
      <c r="W28" s="129">
        <v>752</v>
      </c>
      <c r="X28" s="129">
        <v>366</v>
      </c>
      <c r="Y28" s="129">
        <v>1052</v>
      </c>
      <c r="Z28" s="29" t="s">
        <v>62</v>
      </c>
      <c r="AA28" s="131">
        <v>1</v>
      </c>
      <c r="AB28" s="33">
        <v>0</v>
      </c>
      <c r="AC28" s="43" t="s">
        <v>66</v>
      </c>
      <c r="AD28" s="46">
        <v>24</v>
      </c>
      <c r="AE28" s="134">
        <f t="shared" si="6"/>
        <v>120</v>
      </c>
      <c r="AF28" s="136">
        <v>24</v>
      </c>
      <c r="AG28" s="141">
        <v>120</v>
      </c>
      <c r="AH28" s="144">
        <v>1</v>
      </c>
      <c r="AI28" s="122">
        <v>1</v>
      </c>
      <c r="AJ28" s="131">
        <v>2</v>
      </c>
      <c r="AK28" s="19" t="s">
        <v>64</v>
      </c>
      <c r="AL28" s="30">
        <v>0</v>
      </c>
      <c r="AM28" s="30">
        <v>0</v>
      </c>
      <c r="AN28" s="30">
        <v>0</v>
      </c>
      <c r="AO28" s="146">
        <v>0</v>
      </c>
      <c r="AP28" s="146">
        <v>0</v>
      </c>
      <c r="AQ28" s="118">
        <v>24</v>
      </c>
      <c r="AR28" s="98" t="s">
        <v>51</v>
      </c>
      <c r="AS28" s="98" t="s">
        <v>51</v>
      </c>
      <c r="AT28" s="26" t="s">
        <v>52</v>
      </c>
      <c r="AU28" s="169">
        <v>24</v>
      </c>
    </row>
    <row r="29" spans="1:47" s="62" customFormat="1" ht="12.75" customHeight="1">
      <c r="A29" s="99">
        <v>7</v>
      </c>
      <c r="B29" s="19" t="s">
        <v>87</v>
      </c>
      <c r="C29" s="226"/>
      <c r="D29" s="24" t="s">
        <v>51</v>
      </c>
      <c r="E29" s="24">
        <v>19.51</v>
      </c>
      <c r="F29" s="223"/>
      <c r="G29" s="22">
        <v>1937</v>
      </c>
      <c r="H29" s="78">
        <f t="shared" si="4"/>
        <v>54.599999999999994</v>
      </c>
      <c r="I29" s="19" t="s">
        <v>54</v>
      </c>
      <c r="J29" s="95">
        <f t="shared" si="5"/>
        <v>2037.2</v>
      </c>
      <c r="K29" s="92">
        <v>1666.3</v>
      </c>
      <c r="L29" s="92">
        <v>370.9000000000001</v>
      </c>
      <c r="M29" s="22">
        <v>4</v>
      </c>
      <c r="N29" s="22">
        <v>3</v>
      </c>
      <c r="O29" s="118">
        <v>24</v>
      </c>
      <c r="P29" s="48">
        <v>30</v>
      </c>
      <c r="Q29" s="49">
        <v>85</v>
      </c>
      <c r="R29" s="32">
        <v>0</v>
      </c>
      <c r="S29" s="19" t="s">
        <v>60</v>
      </c>
      <c r="T29" s="125">
        <v>1837</v>
      </c>
      <c r="U29" s="26" t="s">
        <v>93</v>
      </c>
      <c r="V29" s="129">
        <v>314.6</v>
      </c>
      <c r="W29" s="129">
        <v>750</v>
      </c>
      <c r="X29" s="129">
        <v>571</v>
      </c>
      <c r="Y29" s="129">
        <v>1123</v>
      </c>
      <c r="Z29" s="29" t="s">
        <v>62</v>
      </c>
      <c r="AA29" s="131">
        <v>1</v>
      </c>
      <c r="AB29" s="33">
        <v>0</v>
      </c>
      <c r="AC29" s="43" t="s">
        <v>66</v>
      </c>
      <c r="AD29" s="46">
        <v>24</v>
      </c>
      <c r="AE29" s="134">
        <f t="shared" si="6"/>
        <v>120</v>
      </c>
      <c r="AF29" s="136">
        <v>24</v>
      </c>
      <c r="AG29" s="141">
        <v>120</v>
      </c>
      <c r="AH29" s="144">
        <v>1</v>
      </c>
      <c r="AI29" s="122">
        <v>1</v>
      </c>
      <c r="AJ29" s="131">
        <v>2</v>
      </c>
      <c r="AK29" s="19" t="s">
        <v>64</v>
      </c>
      <c r="AL29" s="30">
        <v>0</v>
      </c>
      <c r="AM29" s="30">
        <v>0</v>
      </c>
      <c r="AN29" s="30">
        <v>0</v>
      </c>
      <c r="AO29" s="146">
        <v>0</v>
      </c>
      <c r="AP29" s="146">
        <v>0</v>
      </c>
      <c r="AQ29" s="118">
        <v>24</v>
      </c>
      <c r="AR29" s="98" t="s">
        <v>51</v>
      </c>
      <c r="AS29" s="98" t="s">
        <v>51</v>
      </c>
      <c r="AT29" s="26" t="s">
        <v>52</v>
      </c>
      <c r="AU29" s="169">
        <v>24</v>
      </c>
    </row>
    <row r="30" spans="1:47" s="62" customFormat="1" ht="12.75" customHeight="1">
      <c r="A30" s="99">
        <v>8</v>
      </c>
      <c r="B30" s="19" t="s">
        <v>88</v>
      </c>
      <c r="C30" s="226"/>
      <c r="D30" s="24" t="s">
        <v>51</v>
      </c>
      <c r="E30" s="24">
        <v>19.51</v>
      </c>
      <c r="F30" s="223"/>
      <c r="G30" s="22">
        <v>1948</v>
      </c>
      <c r="H30" s="78">
        <f t="shared" si="4"/>
        <v>46.9</v>
      </c>
      <c r="I30" s="19" t="s">
        <v>54</v>
      </c>
      <c r="J30" s="95">
        <f t="shared" si="5"/>
        <v>533.7</v>
      </c>
      <c r="K30" s="92">
        <v>429.8</v>
      </c>
      <c r="L30" s="92">
        <v>103.90000000000003</v>
      </c>
      <c r="M30" s="22">
        <v>2</v>
      </c>
      <c r="N30" s="22">
        <v>2</v>
      </c>
      <c r="O30" s="118">
        <v>8</v>
      </c>
      <c r="P30" s="48">
        <v>10</v>
      </c>
      <c r="Q30" s="49">
        <v>23</v>
      </c>
      <c r="R30" s="32">
        <v>0</v>
      </c>
      <c r="S30" s="19" t="s">
        <v>60</v>
      </c>
      <c r="T30" s="125">
        <v>440</v>
      </c>
      <c r="U30" s="26" t="s">
        <v>93</v>
      </c>
      <c r="V30" s="129">
        <v>96.3</v>
      </c>
      <c r="W30" s="129">
        <v>267</v>
      </c>
      <c r="X30" s="129">
        <v>206</v>
      </c>
      <c r="Y30" s="129">
        <v>403</v>
      </c>
      <c r="Z30" s="29" t="s">
        <v>62</v>
      </c>
      <c r="AA30" s="131">
        <v>1</v>
      </c>
      <c r="AB30" s="33">
        <v>0</v>
      </c>
      <c r="AC30" s="43" t="s">
        <v>66</v>
      </c>
      <c r="AD30" s="46">
        <v>8</v>
      </c>
      <c r="AE30" s="134">
        <f t="shared" si="6"/>
        <v>40</v>
      </c>
      <c r="AF30" s="136">
        <v>8</v>
      </c>
      <c r="AG30" s="141">
        <v>40</v>
      </c>
      <c r="AH30" s="144">
        <v>1</v>
      </c>
      <c r="AI30" s="122">
        <v>1</v>
      </c>
      <c r="AJ30" s="131">
        <v>2</v>
      </c>
      <c r="AK30" s="19" t="s">
        <v>64</v>
      </c>
      <c r="AL30" s="30">
        <v>0</v>
      </c>
      <c r="AM30" s="30">
        <v>0</v>
      </c>
      <c r="AN30" s="30">
        <v>0</v>
      </c>
      <c r="AO30" s="146">
        <v>0</v>
      </c>
      <c r="AP30" s="146">
        <v>0</v>
      </c>
      <c r="AQ30" s="118">
        <v>8</v>
      </c>
      <c r="AR30" s="98" t="s">
        <v>51</v>
      </c>
      <c r="AS30" s="98" t="s">
        <v>51</v>
      </c>
      <c r="AT30" s="26" t="s">
        <v>52</v>
      </c>
      <c r="AU30" s="169">
        <v>8</v>
      </c>
    </row>
    <row r="31" spans="1:47" s="62" customFormat="1" ht="12.75" customHeight="1">
      <c r="A31" s="99">
        <v>9</v>
      </c>
      <c r="B31" s="19" t="s">
        <v>89</v>
      </c>
      <c r="C31" s="226"/>
      <c r="D31" s="24" t="s">
        <v>51</v>
      </c>
      <c r="E31" s="24">
        <v>19.51</v>
      </c>
      <c r="F31" s="223"/>
      <c r="G31" s="22">
        <v>1944</v>
      </c>
      <c r="H31" s="78">
        <f t="shared" si="4"/>
        <v>49.699999999999996</v>
      </c>
      <c r="I31" s="19" t="s">
        <v>54</v>
      </c>
      <c r="J31" s="95">
        <f t="shared" si="5"/>
        <v>1557.4</v>
      </c>
      <c r="K31" s="92">
        <v>1145.3</v>
      </c>
      <c r="L31" s="92">
        <v>412.10000000000014</v>
      </c>
      <c r="M31" s="22">
        <v>3</v>
      </c>
      <c r="N31" s="22">
        <v>3</v>
      </c>
      <c r="O31" s="118">
        <v>18</v>
      </c>
      <c r="P31" s="48">
        <v>21</v>
      </c>
      <c r="Q31" s="49">
        <v>60</v>
      </c>
      <c r="R31" s="32">
        <v>0</v>
      </c>
      <c r="S31" s="19" t="s">
        <v>60</v>
      </c>
      <c r="T31" s="125">
        <v>1250</v>
      </c>
      <c r="U31" s="26" t="s">
        <v>93</v>
      </c>
      <c r="V31" s="129">
        <v>160.5</v>
      </c>
      <c r="W31" s="129">
        <v>466</v>
      </c>
      <c r="X31" s="129">
        <v>574</v>
      </c>
      <c r="Y31" s="129">
        <v>718</v>
      </c>
      <c r="Z31" s="29" t="s">
        <v>62</v>
      </c>
      <c r="AA31" s="131">
        <v>1</v>
      </c>
      <c r="AB31" s="33">
        <v>0</v>
      </c>
      <c r="AC31" s="43" t="s">
        <v>66</v>
      </c>
      <c r="AD31" s="46">
        <v>18</v>
      </c>
      <c r="AE31" s="134">
        <f t="shared" si="6"/>
        <v>90</v>
      </c>
      <c r="AF31" s="136">
        <v>18</v>
      </c>
      <c r="AG31" s="141">
        <v>90</v>
      </c>
      <c r="AH31" s="144">
        <v>1</v>
      </c>
      <c r="AI31" s="122">
        <v>1</v>
      </c>
      <c r="AJ31" s="131">
        <v>2</v>
      </c>
      <c r="AK31" s="19" t="s">
        <v>64</v>
      </c>
      <c r="AL31" s="30">
        <v>0</v>
      </c>
      <c r="AM31" s="30">
        <v>0</v>
      </c>
      <c r="AN31" s="30">
        <v>0</v>
      </c>
      <c r="AO31" s="146">
        <v>0</v>
      </c>
      <c r="AP31" s="146">
        <v>0</v>
      </c>
      <c r="AQ31" s="118">
        <v>18</v>
      </c>
      <c r="AR31" s="98" t="s">
        <v>51</v>
      </c>
      <c r="AS31" s="98" t="s">
        <v>51</v>
      </c>
      <c r="AT31" s="26" t="s">
        <v>52</v>
      </c>
      <c r="AU31" s="169">
        <v>18</v>
      </c>
    </row>
    <row r="32" spans="1:47" s="62" customFormat="1" ht="12.75" customHeight="1">
      <c r="A32" s="99">
        <v>10</v>
      </c>
      <c r="B32" s="19" t="s">
        <v>90</v>
      </c>
      <c r="C32" s="226"/>
      <c r="D32" s="24" t="s">
        <v>51</v>
      </c>
      <c r="E32" s="24">
        <v>19.51</v>
      </c>
      <c r="F32" s="223"/>
      <c r="G32" s="22">
        <v>1947</v>
      </c>
      <c r="H32" s="78">
        <f t="shared" si="4"/>
        <v>47.599999999999994</v>
      </c>
      <c r="I32" s="19" t="s">
        <v>54</v>
      </c>
      <c r="J32" s="95">
        <f t="shared" si="5"/>
        <v>516.7</v>
      </c>
      <c r="K32" s="92">
        <v>420</v>
      </c>
      <c r="L32" s="92">
        <v>96.70000000000005</v>
      </c>
      <c r="M32" s="22">
        <v>2</v>
      </c>
      <c r="N32" s="22">
        <v>2</v>
      </c>
      <c r="O32" s="118">
        <v>8</v>
      </c>
      <c r="P32" s="48">
        <v>8</v>
      </c>
      <c r="Q32" s="49">
        <v>18</v>
      </c>
      <c r="R32" s="32">
        <v>0</v>
      </c>
      <c r="S32" s="19" t="s">
        <v>60</v>
      </c>
      <c r="T32" s="125">
        <v>430</v>
      </c>
      <c r="U32" s="26" t="s">
        <v>93</v>
      </c>
      <c r="V32" s="129">
        <v>96.5</v>
      </c>
      <c r="W32" s="129">
        <v>260</v>
      </c>
      <c r="X32" s="129">
        <v>203</v>
      </c>
      <c r="Y32" s="129">
        <v>413</v>
      </c>
      <c r="Z32" s="29" t="s">
        <v>62</v>
      </c>
      <c r="AA32" s="131">
        <v>1</v>
      </c>
      <c r="AB32" s="33">
        <v>0</v>
      </c>
      <c r="AC32" s="43" t="s">
        <v>66</v>
      </c>
      <c r="AD32" s="46">
        <v>8</v>
      </c>
      <c r="AE32" s="134">
        <f t="shared" si="6"/>
        <v>40</v>
      </c>
      <c r="AF32" s="136">
        <v>8</v>
      </c>
      <c r="AG32" s="141">
        <v>40</v>
      </c>
      <c r="AH32" s="144">
        <v>1</v>
      </c>
      <c r="AI32" s="122">
        <v>1</v>
      </c>
      <c r="AJ32" s="131">
        <v>2</v>
      </c>
      <c r="AK32" s="19" t="s">
        <v>64</v>
      </c>
      <c r="AL32" s="30">
        <v>0</v>
      </c>
      <c r="AM32" s="30">
        <v>0</v>
      </c>
      <c r="AN32" s="30">
        <v>0</v>
      </c>
      <c r="AO32" s="146">
        <v>0</v>
      </c>
      <c r="AP32" s="146">
        <v>0</v>
      </c>
      <c r="AQ32" s="118">
        <v>8</v>
      </c>
      <c r="AR32" s="98" t="s">
        <v>51</v>
      </c>
      <c r="AS32" s="98" t="s">
        <v>51</v>
      </c>
      <c r="AT32" s="26" t="s">
        <v>52</v>
      </c>
      <c r="AU32" s="169">
        <v>8</v>
      </c>
    </row>
    <row r="33" spans="1:47" s="62" customFormat="1" ht="12.75" customHeight="1">
      <c r="A33" s="99">
        <v>11</v>
      </c>
      <c r="B33" s="19" t="s">
        <v>91</v>
      </c>
      <c r="C33" s="226"/>
      <c r="D33" s="24" t="s">
        <v>51</v>
      </c>
      <c r="E33" s="24">
        <v>19.51</v>
      </c>
      <c r="F33" s="224"/>
      <c r="G33" s="22">
        <v>1949</v>
      </c>
      <c r="H33" s="78">
        <f t="shared" si="4"/>
        <v>46.199999999999996</v>
      </c>
      <c r="I33" s="19" t="s">
        <v>54</v>
      </c>
      <c r="J33" s="95">
        <f t="shared" si="5"/>
        <v>547.5</v>
      </c>
      <c r="K33" s="92">
        <v>446.55</v>
      </c>
      <c r="L33" s="92">
        <v>100.94999999999999</v>
      </c>
      <c r="M33" s="22">
        <v>2</v>
      </c>
      <c r="N33" s="22">
        <v>2</v>
      </c>
      <c r="O33" s="118">
        <v>8</v>
      </c>
      <c r="P33" s="25">
        <v>9</v>
      </c>
      <c r="Q33" s="50">
        <v>19</v>
      </c>
      <c r="R33" s="32">
        <v>0</v>
      </c>
      <c r="S33" s="19" t="s">
        <v>60</v>
      </c>
      <c r="T33" s="126">
        <v>450</v>
      </c>
      <c r="U33" s="24" t="s">
        <v>93</v>
      </c>
      <c r="V33" s="129">
        <v>95.9</v>
      </c>
      <c r="W33" s="129">
        <v>275</v>
      </c>
      <c r="X33" s="129">
        <v>216</v>
      </c>
      <c r="Y33" s="129">
        <v>412</v>
      </c>
      <c r="Z33" s="29" t="s">
        <v>62</v>
      </c>
      <c r="AA33" s="131">
        <v>1</v>
      </c>
      <c r="AB33" s="32">
        <v>0</v>
      </c>
      <c r="AC33" s="28" t="s">
        <v>66</v>
      </c>
      <c r="AD33" s="40">
        <v>8</v>
      </c>
      <c r="AE33" s="135">
        <f t="shared" si="6"/>
        <v>40</v>
      </c>
      <c r="AF33" s="122">
        <v>8</v>
      </c>
      <c r="AG33" s="142">
        <v>40</v>
      </c>
      <c r="AH33" s="144">
        <v>1</v>
      </c>
      <c r="AI33" s="122">
        <v>1</v>
      </c>
      <c r="AJ33" s="131">
        <v>2</v>
      </c>
      <c r="AK33" s="19" t="s">
        <v>64</v>
      </c>
      <c r="AL33" s="30">
        <v>0</v>
      </c>
      <c r="AM33" s="30">
        <v>0</v>
      </c>
      <c r="AN33" s="30">
        <v>0</v>
      </c>
      <c r="AO33" s="147">
        <v>0</v>
      </c>
      <c r="AP33" s="147">
        <v>0</v>
      </c>
      <c r="AQ33" s="118">
        <v>7</v>
      </c>
      <c r="AR33" s="123" t="s">
        <v>51</v>
      </c>
      <c r="AS33" s="123" t="s">
        <v>51</v>
      </c>
      <c r="AT33" s="24" t="s">
        <v>52</v>
      </c>
      <c r="AU33" s="169">
        <v>7</v>
      </c>
    </row>
    <row r="34" spans="1:47" s="115" customFormat="1" ht="15" customHeight="1" thickBot="1">
      <c r="A34" s="220" t="s">
        <v>72</v>
      </c>
      <c r="B34" s="221"/>
      <c r="C34" s="103">
        <v>11</v>
      </c>
      <c r="D34" s="107"/>
      <c r="E34" s="107"/>
      <c r="F34" s="106"/>
      <c r="G34" s="108"/>
      <c r="H34" s="109"/>
      <c r="I34" s="108"/>
      <c r="J34" s="110">
        <f aca="true" t="shared" si="7" ref="J34:R34">SUM(J23:J33)</f>
        <v>15997.700000000003</v>
      </c>
      <c r="K34" s="110">
        <f t="shared" si="7"/>
        <v>13117.249999999996</v>
      </c>
      <c r="L34" s="110">
        <f t="shared" si="7"/>
        <v>2880.45</v>
      </c>
      <c r="M34" s="119">
        <f t="shared" si="7"/>
        <v>35</v>
      </c>
      <c r="N34" s="119">
        <f t="shared" si="7"/>
        <v>30</v>
      </c>
      <c r="O34" s="119">
        <f t="shared" si="7"/>
        <v>198</v>
      </c>
      <c r="P34" s="119">
        <f t="shared" si="7"/>
        <v>233</v>
      </c>
      <c r="Q34" s="119">
        <f t="shared" si="7"/>
        <v>577</v>
      </c>
      <c r="R34" s="120">
        <f t="shared" si="7"/>
        <v>0</v>
      </c>
      <c r="S34" s="108"/>
      <c r="T34" s="105">
        <f>SUM(T23:T33)</f>
        <v>12670</v>
      </c>
      <c r="U34" s="107"/>
      <c r="V34" s="130">
        <f>SUM(V23:V33)</f>
        <v>2340.0000000000005</v>
      </c>
      <c r="W34" s="130">
        <f>SUM(W23:W33)</f>
        <v>5692</v>
      </c>
      <c r="X34" s="130">
        <f>SUM(X23:X33)</f>
        <v>4339</v>
      </c>
      <c r="Y34" s="130">
        <f>SUM(Y23:Y33)</f>
        <v>8882</v>
      </c>
      <c r="Z34" s="112"/>
      <c r="AA34" s="132">
        <f>SUM(AA23:AA33)</f>
        <v>11</v>
      </c>
      <c r="AB34" s="133">
        <f>SUM(AB23:AB33)</f>
        <v>0</v>
      </c>
      <c r="AC34" s="113"/>
      <c r="AD34" s="52">
        <f aca="true" t="shared" si="8" ref="AD34:AJ34">SUM(AD23:AD33)</f>
        <v>198</v>
      </c>
      <c r="AE34" s="104">
        <f t="shared" si="8"/>
        <v>990</v>
      </c>
      <c r="AF34" s="138">
        <f t="shared" si="8"/>
        <v>198</v>
      </c>
      <c r="AG34" s="139">
        <f t="shared" si="8"/>
        <v>990</v>
      </c>
      <c r="AH34" s="145">
        <f t="shared" si="8"/>
        <v>11</v>
      </c>
      <c r="AI34" s="145">
        <f t="shared" si="8"/>
        <v>11</v>
      </c>
      <c r="AJ34" s="145">
        <f t="shared" si="8"/>
        <v>22</v>
      </c>
      <c r="AK34" s="108"/>
      <c r="AL34" s="111">
        <f aca="true" t="shared" si="9" ref="AL34:AQ34">SUM(AL23:AL33)</f>
        <v>0</v>
      </c>
      <c r="AM34" s="111">
        <f t="shared" si="9"/>
        <v>0</v>
      </c>
      <c r="AN34" s="111">
        <f t="shared" si="9"/>
        <v>0</v>
      </c>
      <c r="AO34" s="148">
        <f t="shared" si="9"/>
        <v>0</v>
      </c>
      <c r="AP34" s="148">
        <f t="shared" si="9"/>
        <v>0</v>
      </c>
      <c r="AQ34" s="149">
        <f t="shared" si="9"/>
        <v>197</v>
      </c>
      <c r="AR34" s="114"/>
      <c r="AS34" s="114"/>
      <c r="AT34" s="107"/>
      <c r="AU34" s="170">
        <f>SUM(AU23:AU33)</f>
        <v>196</v>
      </c>
    </row>
    <row r="35" spans="1:47" s="62" customFormat="1" ht="21.75" customHeight="1" thickBot="1">
      <c r="A35" s="150"/>
      <c r="B35" s="151" t="s">
        <v>67</v>
      </c>
      <c r="C35" s="152">
        <f>C20+C34</f>
        <v>19</v>
      </c>
      <c r="D35" s="153"/>
      <c r="E35" s="153"/>
      <c r="F35" s="153"/>
      <c r="G35" s="153"/>
      <c r="H35" s="153"/>
      <c r="I35" s="153"/>
      <c r="J35" s="154">
        <f>J20+J34</f>
        <v>67909</v>
      </c>
      <c r="K35" s="154">
        <f>K20+K34</f>
        <v>63276.149999999994</v>
      </c>
      <c r="L35" s="154">
        <f>L20+L34</f>
        <v>4632.849999999999</v>
      </c>
      <c r="M35" s="152">
        <f aca="true" t="shared" si="10" ref="M35:R35">M20+M34</f>
        <v>63</v>
      </c>
      <c r="N35" s="152">
        <f t="shared" si="10"/>
        <v>97</v>
      </c>
      <c r="O35" s="152">
        <f t="shared" si="10"/>
        <v>1169</v>
      </c>
      <c r="P35" s="152">
        <f t="shared" si="10"/>
        <v>1242</v>
      </c>
      <c r="Q35" s="152">
        <f t="shared" si="10"/>
        <v>3345</v>
      </c>
      <c r="R35" s="152">
        <f t="shared" si="10"/>
        <v>2</v>
      </c>
      <c r="S35" s="155"/>
      <c r="T35" s="154">
        <f>T20+T34</f>
        <v>51680</v>
      </c>
      <c r="U35" s="155"/>
      <c r="V35" s="156">
        <f>V20+V34</f>
        <v>7735.450000000001</v>
      </c>
      <c r="W35" s="156">
        <f>W20+W34</f>
        <v>13272</v>
      </c>
      <c r="X35" s="156">
        <f>X20+X34</f>
        <v>11181</v>
      </c>
      <c r="Y35" s="156">
        <f>Y20+Y34</f>
        <v>18281</v>
      </c>
      <c r="Z35" s="155"/>
      <c r="AA35" s="152">
        <f>AA20+AA34</f>
        <v>34</v>
      </c>
      <c r="AB35" s="155">
        <f>AB20+AB34</f>
        <v>0</v>
      </c>
      <c r="AC35" s="155"/>
      <c r="AD35" s="152">
        <f aca="true" t="shared" si="11" ref="AD35:AJ35">AD20+AD34</f>
        <v>1169</v>
      </c>
      <c r="AE35" s="154">
        <f t="shared" si="11"/>
        <v>5845</v>
      </c>
      <c r="AF35" s="152">
        <f t="shared" si="11"/>
        <v>321</v>
      </c>
      <c r="AG35" s="157">
        <f t="shared" si="11"/>
        <v>1605</v>
      </c>
      <c r="AH35" s="152">
        <f t="shared" si="11"/>
        <v>19</v>
      </c>
      <c r="AI35" s="152">
        <f t="shared" si="11"/>
        <v>19</v>
      </c>
      <c r="AJ35" s="152">
        <f t="shared" si="11"/>
        <v>42</v>
      </c>
      <c r="AK35" s="155"/>
      <c r="AL35" s="152">
        <f aca="true" t="shared" si="12" ref="AL35:AQ35">AL20+AL34</f>
        <v>26</v>
      </c>
      <c r="AM35" s="152">
        <f t="shared" si="12"/>
        <v>20</v>
      </c>
      <c r="AN35" s="152">
        <f t="shared" si="12"/>
        <v>6</v>
      </c>
      <c r="AO35" s="155">
        <f t="shared" si="12"/>
        <v>0</v>
      </c>
      <c r="AP35" s="152">
        <f t="shared" si="12"/>
        <v>346</v>
      </c>
      <c r="AQ35" s="152">
        <f t="shared" si="12"/>
        <v>821</v>
      </c>
      <c r="AR35" s="155"/>
      <c r="AS35" s="155"/>
      <c r="AT35" s="155"/>
      <c r="AU35" s="158">
        <f>AU20+AU34</f>
        <v>318</v>
      </c>
    </row>
    <row r="36" spans="1:47" s="2" customFormat="1" ht="15.75">
      <c r="A36" s="18"/>
      <c r="B36" s="4"/>
      <c r="C36" s="4"/>
      <c r="D36" s="4"/>
      <c r="E36" s="4"/>
      <c r="F36" s="4"/>
      <c r="G36" s="4"/>
      <c r="H36" s="4"/>
      <c r="I36" s="4"/>
      <c r="J36" s="36"/>
      <c r="K36" s="36"/>
      <c r="L36" s="36"/>
      <c r="M36" s="4"/>
      <c r="N36" s="4"/>
      <c r="O36" s="4"/>
      <c r="P36" s="4"/>
      <c r="Q36" s="4"/>
      <c r="R36" s="4"/>
      <c r="S36" s="4"/>
      <c r="T36" s="4"/>
      <c r="U36" s="4"/>
      <c r="V36" s="89"/>
      <c r="W36" s="89"/>
      <c r="X36" s="89"/>
      <c r="Y36" s="89"/>
      <c r="Z36" s="6"/>
      <c r="AA36" s="3"/>
      <c r="AB36" s="3"/>
      <c r="AC36" s="3"/>
      <c r="AD36" s="3"/>
      <c r="AE36" s="3"/>
      <c r="AF36" s="3"/>
      <c r="AG36" s="3"/>
      <c r="AH36" s="6"/>
      <c r="AI36" s="6"/>
      <c r="AJ36" s="3"/>
      <c r="AK36" s="3"/>
      <c r="AL36" s="3"/>
      <c r="AM36" s="3"/>
      <c r="AN36" s="3"/>
      <c r="AO36" s="3"/>
      <c r="AP36" s="4"/>
      <c r="AQ36" s="4"/>
      <c r="AR36" s="5"/>
      <c r="AS36" s="5"/>
      <c r="AT36" s="4"/>
      <c r="AU36" s="3"/>
    </row>
  </sheetData>
  <sheetProtection/>
  <mergeCells count="55">
    <mergeCell ref="A20:B20"/>
    <mergeCell ref="AS4:AS9"/>
    <mergeCell ref="A34:B34"/>
    <mergeCell ref="F23:F33"/>
    <mergeCell ref="C23:C33"/>
    <mergeCell ref="K5:K9"/>
    <mergeCell ref="L5:L9"/>
    <mergeCell ref="AN4:AN9"/>
    <mergeCell ref="AO4:AO9"/>
    <mergeCell ref="AP4:AQ4"/>
    <mergeCell ref="AT5:AU5"/>
    <mergeCell ref="AT6:AT9"/>
    <mergeCell ref="AU6:AU9"/>
    <mergeCell ref="AT4:AU4"/>
    <mergeCell ref="AA3:AA9"/>
    <mergeCell ref="AB3:AB9"/>
    <mergeCell ref="AC3:AC9"/>
    <mergeCell ref="AD3:AE8"/>
    <mergeCell ref="AF3:AG8"/>
    <mergeCell ref="AR4:AR9"/>
    <mergeCell ref="AP5:AP9"/>
    <mergeCell ref="AQ5:AQ9"/>
    <mergeCell ref="AH3:AH9"/>
    <mergeCell ref="AI3:AI9"/>
    <mergeCell ref="AJ3:AJ9"/>
    <mergeCell ref="AK3:AK9"/>
    <mergeCell ref="AL3:AU3"/>
    <mergeCell ref="AL4:AL9"/>
    <mergeCell ref="O3:O9"/>
    <mergeCell ref="P3:P9"/>
    <mergeCell ref="T3:T9"/>
    <mergeCell ref="AM4:AM9"/>
    <mergeCell ref="Y3:Y9"/>
    <mergeCell ref="S3:S9"/>
    <mergeCell ref="Z3:Z9"/>
    <mergeCell ref="U3:U9"/>
    <mergeCell ref="V3:V9"/>
    <mergeCell ref="W3:W9"/>
    <mergeCell ref="H3:H9"/>
    <mergeCell ref="I3:I9"/>
    <mergeCell ref="Q3:Q9"/>
    <mergeCell ref="X3:X9"/>
    <mergeCell ref="K4:L4"/>
    <mergeCell ref="R3:R9"/>
    <mergeCell ref="J3:L3"/>
    <mergeCell ref="M3:M9"/>
    <mergeCell ref="J4:J9"/>
    <mergeCell ref="N3:N9"/>
    <mergeCell ref="E3:E9"/>
    <mergeCell ref="F3:F9"/>
    <mergeCell ref="G3:G9"/>
    <mergeCell ref="A3:A9"/>
    <mergeCell ref="B3:B9"/>
    <mergeCell ref="C3:C9"/>
    <mergeCell ref="D3:D9"/>
  </mergeCells>
  <printOptions/>
  <pageMargins left="0.34" right="0.28" top="0.2" bottom="0.21" header="0.17" footer="0.18"/>
  <pageSetup fitToWidth="2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Рэу-56</cp:lastModifiedBy>
  <cp:lastPrinted>2015-02-27T08:12:18Z</cp:lastPrinted>
  <dcterms:created xsi:type="dcterms:W3CDTF">2008-08-25T11:26:57Z</dcterms:created>
  <dcterms:modified xsi:type="dcterms:W3CDTF">2015-02-27T08:16:01Z</dcterms:modified>
  <cp:category/>
  <cp:version/>
  <cp:contentType/>
  <cp:contentStatus/>
</cp:coreProperties>
</file>